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计算" sheetId="1" r:id="rId1"/>
    <sheet name="项目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<sst xmlns="http://schemas.openxmlformats.org/spreadsheetml/2006/main" count="507" uniqueCount="56">
  <si>
    <t>原神·传统增幅反应（期望）伤害计算表</t>
  </si>
  <si>
    <t>基础乘区</t>
  </si>
  <si>
    <t>额外乘区</t>
  </si>
  <si>
    <t>反应乘区</t>
  </si>
  <si>
    <t>减伤乘区</t>
  </si>
  <si>
    <t>伤害</t>
  </si>
  <si>
    <t>ATK/HP</t>
  </si>
  <si>
    <t>倍率</t>
  </si>
  <si>
    <t>独立</t>
  </si>
  <si>
    <t>攻击次数</t>
  </si>
  <si>
    <t>生命之契</t>
  </si>
  <si>
    <t>生命之契倍率</t>
  </si>
  <si>
    <t>红死之宴</t>
  </si>
  <si>
    <t>数值增伤0</t>
  </si>
  <si>
    <t>增伤区</t>
  </si>
  <si>
    <t>暴击伤害</t>
  </si>
  <si>
    <t>暴击率</t>
  </si>
  <si>
    <t>期望暴击区</t>
  </si>
  <si>
    <t>增幅区</t>
  </si>
  <si>
    <t>元素精通</t>
  </si>
  <si>
    <t>附加精通乘区</t>
  </si>
  <si>
    <t>精通乘区</t>
  </si>
  <si>
    <t>抗性乘区</t>
  </si>
  <si>
    <t>防御乘区</t>
  </si>
  <si>
    <t>1+1仆人（仆人 0+0茜特菈莉 班尼特 0+0希诺宁）</t>
  </si>
  <si>
    <t>1+1仆人（仆人 1+0茜特菈莉 班尼特 0+0希诺宁）</t>
  </si>
  <si>
    <t>1+1仆人（仆人 2+0茜特菈莉 班尼特 0+0希诺宁）</t>
  </si>
  <si>
    <t>1+1仆人（仆人 0+0枫原万叶 班尼特 0+1希诺宁）</t>
  </si>
  <si>
    <t>1+1仆人（仆人 0+0枫原万叶 班尼特 1+1希诺宁）</t>
  </si>
  <si>
    <t>1+1仆人（仆人 0+0枫原万叶 班尼特 2+1希诺宁）</t>
  </si>
  <si>
    <t>1+1仆人（仆人 0+1杜林 砂糖 班尼特）</t>
  </si>
  <si>
    <t>1+1仆人（仆人 1+1杜林 砂糖 班尼特）</t>
  </si>
  <si>
    <t>1+1仆人（仆人 2+1杜林 砂糖 班尼特）</t>
  </si>
  <si>
    <t>来源</t>
  </si>
  <si>
    <t>数值增伤</t>
  </si>
  <si>
    <t>0+1杜林（仆人 0+1杜林 砂糖 班尼特）</t>
  </si>
  <si>
    <t>1+1杜林（仆人 1+1杜林 砂糖 班尼特）</t>
  </si>
  <si>
    <t>2+1杜林（仆人 2+1杜林 砂糖 班尼特）</t>
  </si>
  <si>
    <t>1+1仆人（仆人 0+1杜林 夏沃蕾 菲谢尔）</t>
  </si>
  <si>
    <t>1+1仆人（仆人 1+1杜林 夏沃蕾 菲谢尔）</t>
  </si>
  <si>
    <t>1+1仆人（仆人 2+1杜林 夏沃蕾 菲谢尔）</t>
  </si>
  <si>
    <t>0+1杜林（仆人 0+1杜林 夏沃蕾 菲谢尔）</t>
  </si>
  <si>
    <t>2+1杜林（仆人 2+1杜林 夏沃蕾 菲谢尔）</t>
  </si>
  <si>
    <t>菲谢尔（仆人 0+1杜林 夏沃蕾 菲谢尔）</t>
  </si>
  <si>
    <t>菲谢尔（仆人 2+1杜林 夏沃蕾 菲谢尔）</t>
  </si>
  <si>
    <t>C0</t>
  </si>
  <si>
    <t>仆人</t>
  </si>
  <si>
    <t>副C1</t>
  </si>
  <si>
    <t>副C2</t>
  </si>
  <si>
    <t>总伤</t>
  </si>
  <si>
    <r>
      <rPr>
        <sz val="20"/>
        <color theme="1"/>
        <rFont val="SDK_SC_Web"/>
        <charset val="134"/>
      </rPr>
      <t>仆</t>
    </r>
    <r>
      <rPr>
        <sz val="20"/>
        <color rgb="FFFF0000"/>
        <rFont val="SDK_SC_Web"/>
        <charset val="134"/>
      </rPr>
      <t>茜</t>
    </r>
    <r>
      <rPr>
        <sz val="20"/>
        <color theme="1"/>
        <rFont val="SDK_SC_Web"/>
        <charset val="134"/>
      </rPr>
      <t>希班</t>
    </r>
  </si>
  <si>
    <r>
      <rPr>
        <sz val="20"/>
        <color theme="1"/>
        <rFont val="SDK_SC_Web"/>
        <charset val="134"/>
      </rPr>
      <t>仆</t>
    </r>
    <r>
      <rPr>
        <sz val="20"/>
        <color rgb="FFFF0000"/>
        <rFont val="SDK_SC_Web"/>
        <charset val="134"/>
      </rPr>
      <t>希</t>
    </r>
    <r>
      <rPr>
        <sz val="20"/>
        <color theme="1"/>
        <rFont val="SDK_SC_Web"/>
        <charset val="134"/>
      </rPr>
      <t>万班</t>
    </r>
  </si>
  <si>
    <r>
      <rPr>
        <sz val="20"/>
        <color theme="1"/>
        <rFont val="SDK_SC_Web"/>
        <charset val="134"/>
      </rPr>
      <t>仆</t>
    </r>
    <r>
      <rPr>
        <sz val="20"/>
        <color rgb="FFFF0000"/>
        <rFont val="SDK_SC_Web"/>
        <charset val="134"/>
      </rPr>
      <t>杜</t>
    </r>
    <r>
      <rPr>
        <sz val="20"/>
        <color theme="1"/>
        <rFont val="SDK_SC_Web"/>
        <charset val="134"/>
      </rPr>
      <t>砂班</t>
    </r>
  </si>
  <si>
    <r>
      <rPr>
        <sz val="20"/>
        <color theme="1"/>
        <rFont val="SDK_SC_Web"/>
        <charset val="134"/>
      </rPr>
      <t>仆</t>
    </r>
    <r>
      <rPr>
        <sz val="20"/>
        <color rgb="FFFF0000"/>
        <rFont val="SDK_SC_Web"/>
        <charset val="134"/>
      </rPr>
      <t>杜</t>
    </r>
    <r>
      <rPr>
        <sz val="20"/>
        <color theme="1"/>
        <rFont val="SDK_SC_Web"/>
        <charset val="134"/>
      </rPr>
      <t>夏皇</t>
    </r>
  </si>
  <si>
    <t>C1</t>
  </si>
  <si>
    <t>C2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</si>
</sst>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  <numFmt numFmtId="179" formatCode="0.0%"/>
  </numFmts>
  <fonts count="28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20"/>
      <color rgb="FFFF0000"/>
      <name val="SDK_SC_Web"/>
      <charset val="134"/>
    </font>
    <font>
      <sz val="22"/>
      <color theme="1"/>
      <name val="SDK_SC_Web"/>
      <charset val="134"/>
    </font>
    <font>
      <sz val="22"/>
      <color rgb="FFFF0000"/>
      <name val="SDK_SC_Web"/>
      <charset val="134"/>
    </font>
    <font>
      <sz val="36"/>
      <color rgb="FFFF0000"/>
      <name val="SDK_SC_Web"/>
      <charset val="134"/>
    </font>
    <font>
      <sz val="36"/>
      <color theme="1"/>
      <name val="SDK_SC_Web"/>
      <charset val="134"/>
    </font>
    <font>
      <sz val="26"/>
      <color rgb="FFFF0000"/>
      <name val="SDK_SC_Web"/>
      <charset val="134"/>
    </font>
    <font>
      <sz val="26"/>
      <color theme="1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FE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10" borderId="3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1">
      <alignment vertical="center"/>
    </xf>
    <xf numFmtId="0" fontId="15" fillId="0" borderId="31">
      <alignment vertical="center"/>
    </xf>
    <xf numFmtId="0" fontId="16" fillId="0" borderId="32">
      <alignment vertical="center"/>
    </xf>
    <xf numFmtId="0" fontId="16" fillId="0" borderId="0">
      <alignment vertical="center"/>
    </xf>
    <xf numFmtId="0" fontId="17" fillId="11" borderId="33">
      <alignment vertical="center"/>
    </xf>
    <xf numFmtId="0" fontId="18" fillId="12" borderId="34">
      <alignment vertical="center"/>
    </xf>
    <xf numFmtId="0" fontId="19" fillId="12" borderId="33">
      <alignment vertical="center"/>
    </xf>
    <xf numFmtId="0" fontId="20" fillId="13" borderId="35">
      <alignment vertical="center"/>
    </xf>
    <xf numFmtId="0" fontId="21" fillId="0" borderId="36">
      <alignment vertical="center"/>
    </xf>
    <xf numFmtId="0" fontId="22" fillId="0" borderId="37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7" fillId="34" borderId="0">
      <alignment vertical="center"/>
    </xf>
    <xf numFmtId="0" fontId="27" fillId="35" borderId="0">
      <alignment vertical="center"/>
    </xf>
    <xf numFmtId="0" fontId="26" fillId="36" borderId="0">
      <alignment vertical="center"/>
    </xf>
    <xf numFmtId="0" fontId="26" fillId="37" borderId="0">
      <alignment vertical="center"/>
    </xf>
    <xf numFmtId="0" fontId="27" fillId="38" borderId="0">
      <alignment vertical="center"/>
    </xf>
    <xf numFmtId="0" fontId="27" fillId="39" borderId="0">
      <alignment vertical="center"/>
    </xf>
    <xf numFmtId="0" fontId="26" fillId="40" borderId="0">
      <alignment vertical="center"/>
    </xf>
  </cellStyleXfs>
  <cellXfs count="10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7" fontId="3" fillId="5" borderId="10" xfId="0" applyNumberFormat="1" applyFont="1" applyFill="1" applyBorder="1" applyAlignment="1">
      <alignment horizontal="center" vertical="center"/>
    </xf>
    <xf numFmtId="177" fontId="3" fillId="5" borderId="9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176" fontId="3" fillId="7" borderId="1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78" fontId="3" fillId="4" borderId="15" xfId="0" applyNumberFormat="1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177" fontId="3" fillId="5" borderId="14" xfId="0" applyNumberFormat="1" applyFont="1" applyFill="1" applyBorder="1" applyAlignment="1">
      <alignment horizontal="center" vertical="center"/>
    </xf>
    <xf numFmtId="177" fontId="3" fillId="5" borderId="15" xfId="0" applyNumberFormat="1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176" fontId="3" fillId="7" borderId="17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9" fontId="3" fillId="0" borderId="13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8" borderId="14" xfId="0" applyNumberFormat="1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176" fontId="3" fillId="7" borderId="18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176" fontId="5" fillId="2" borderId="19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177" fontId="1" fillId="5" borderId="25" xfId="0" applyNumberFormat="1" applyFont="1" applyFill="1" applyBorder="1" applyAlignment="1">
      <alignment horizontal="center" vertical="center"/>
    </xf>
    <xf numFmtId="177" fontId="1" fillId="5" borderId="24" xfId="0" applyNumberFormat="1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176" fontId="3" fillId="7" borderId="26" xfId="0" applyNumberFormat="1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178" fontId="1" fillId="4" borderId="15" xfId="0" applyNumberFormat="1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177" fontId="1" fillId="5" borderId="14" xfId="0" applyNumberFormat="1" applyFont="1" applyFill="1" applyBorder="1" applyAlignment="1">
      <alignment horizontal="center" vertical="center"/>
    </xf>
    <xf numFmtId="177" fontId="1" fillId="5" borderId="15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7" fontId="1" fillId="0" borderId="14" xfId="0" applyNumberFormat="1" applyFont="1" applyFill="1" applyBorder="1" applyAlignment="1">
      <alignment horizontal="center" vertical="center"/>
    </xf>
    <xf numFmtId="176" fontId="1" fillId="7" borderId="26" xfId="0" applyNumberFormat="1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5" fillId="2" borderId="28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76" fontId="5" fillId="2" borderId="29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25" xfId="0" applyNumberFormat="1" applyFont="1" applyFill="1" applyBorder="1" applyAlignment="1">
      <alignment horizontal="center" vertical="center"/>
    </xf>
    <xf numFmtId="176" fontId="5" fillId="2" borderId="22" xfId="0" applyNumberFormat="1" applyFont="1" applyFill="1" applyBorder="1" applyAlignment="1">
      <alignment horizontal="center" vertical="center"/>
    </xf>
    <xf numFmtId="176" fontId="5" fillId="2" borderId="2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04"/>
  <sheetViews>
    <sheetView tabSelected="1" zoomScale="25" zoomScaleNormal="25" topLeftCell="A105" workbookViewId="0">
      <selection activeCell="T137" sqref="T137"/>
    </sheetView>
  </sheetViews>
  <sheetFormatPr defaultColWidth="25.7777777777778" defaultRowHeight="50" customHeight="1"/>
  <cols>
    <col min="1" max="16384" width="25.7777777777778" style="1" customWidth="1"/>
  </cols>
  <sheetData>
    <row r="1" customHeight="1" spans="1:6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V1" s="4" t="s">
        <v>0</v>
      </c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6"/>
      <c r="AQ1" s="4" t="s">
        <v>0</v>
      </c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6"/>
    </row>
    <row r="2" customHeight="1" spans="1:62">
      <c r="A2" s="7" t="s">
        <v>1</v>
      </c>
      <c r="B2" s="8"/>
      <c r="C2" s="8"/>
      <c r="D2" s="8"/>
      <c r="E2" s="8"/>
      <c r="F2" s="8"/>
      <c r="G2" s="8"/>
      <c r="H2" s="8"/>
      <c r="I2" s="9"/>
      <c r="J2" s="10" t="s">
        <v>2</v>
      </c>
      <c r="K2" s="11"/>
      <c r="L2" s="11"/>
      <c r="M2" s="12"/>
      <c r="N2" s="13" t="s">
        <v>3</v>
      </c>
      <c r="O2" s="14"/>
      <c r="P2" s="15"/>
      <c r="Q2" s="16"/>
      <c r="R2" s="17" t="s">
        <v>4</v>
      </c>
      <c r="S2" s="18"/>
      <c r="T2" s="19" t="s">
        <v>5</v>
      </c>
      <c r="V2" s="7" t="s">
        <v>1</v>
      </c>
      <c r="W2" s="8"/>
      <c r="X2" s="8"/>
      <c r="Y2" s="8"/>
      <c r="Z2" s="8"/>
      <c r="AA2" s="8"/>
      <c r="AB2" s="8"/>
      <c r="AC2" s="8"/>
      <c r="AD2" s="9"/>
      <c r="AE2" s="10" t="s">
        <v>2</v>
      </c>
      <c r="AF2" s="11"/>
      <c r="AG2" s="11"/>
      <c r="AH2" s="12"/>
      <c r="AI2" s="13" t="s">
        <v>3</v>
      </c>
      <c r="AJ2" s="14"/>
      <c r="AK2" s="15"/>
      <c r="AL2" s="16"/>
      <c r="AM2" s="17" t="s">
        <v>4</v>
      </c>
      <c r="AN2" s="18"/>
      <c r="AO2" s="19" t="s">
        <v>5</v>
      </c>
      <c r="AQ2" s="7" t="s">
        <v>1</v>
      </c>
      <c r="AR2" s="8"/>
      <c r="AS2" s="8"/>
      <c r="AT2" s="8"/>
      <c r="AU2" s="8"/>
      <c r="AV2" s="8"/>
      <c r="AW2" s="8"/>
      <c r="AX2" s="8"/>
      <c r="AY2" s="9"/>
      <c r="AZ2" s="10" t="s">
        <v>2</v>
      </c>
      <c r="BA2" s="11"/>
      <c r="BB2" s="11"/>
      <c r="BC2" s="12"/>
      <c r="BD2" s="13" t="s">
        <v>3</v>
      </c>
      <c r="BE2" s="14"/>
      <c r="BF2" s="15"/>
      <c r="BG2" s="16"/>
      <c r="BH2" s="17" t="s">
        <v>4</v>
      </c>
      <c r="BI2" s="18"/>
      <c r="BJ2" s="19" t="s">
        <v>5</v>
      </c>
    </row>
    <row r="3" customHeight="1" spans="1:62">
      <c r="A3" s="20" t="s">
        <v>6</v>
      </c>
      <c r="B3" s="21" t="s">
        <v>7</v>
      </c>
      <c r="C3" s="21" t="s">
        <v>8</v>
      </c>
      <c r="D3" s="21" t="s">
        <v>9</v>
      </c>
      <c r="E3" s="21" t="s">
        <v>10</v>
      </c>
      <c r="F3" s="21" t="s">
        <v>11</v>
      </c>
      <c r="G3" s="21" t="s">
        <v>12</v>
      </c>
      <c r="H3" s="22" t="s">
        <v>13</v>
      </c>
      <c r="I3" s="23" t="s">
        <v>1</v>
      </c>
      <c r="J3" s="24" t="s">
        <v>14</v>
      </c>
      <c r="K3" s="25" t="s">
        <v>15</v>
      </c>
      <c r="L3" s="25" t="s">
        <v>16</v>
      </c>
      <c r="M3" s="26" t="s">
        <v>17</v>
      </c>
      <c r="N3" s="27" t="s">
        <v>18</v>
      </c>
      <c r="O3" s="28" t="s">
        <v>19</v>
      </c>
      <c r="P3" s="29" t="s">
        <v>20</v>
      </c>
      <c r="Q3" s="30" t="s">
        <v>21</v>
      </c>
      <c r="R3" s="31" t="s">
        <v>22</v>
      </c>
      <c r="S3" s="32" t="s">
        <v>23</v>
      </c>
      <c r="T3" s="33"/>
      <c r="V3" s="20" t="s">
        <v>6</v>
      </c>
      <c r="W3" s="21" t="s">
        <v>7</v>
      </c>
      <c r="X3" s="21" t="s">
        <v>8</v>
      </c>
      <c r="Y3" s="21" t="s">
        <v>9</v>
      </c>
      <c r="Z3" s="21" t="s">
        <v>10</v>
      </c>
      <c r="AA3" s="21" t="s">
        <v>11</v>
      </c>
      <c r="AB3" s="21" t="s">
        <v>12</v>
      </c>
      <c r="AC3" s="22" t="s">
        <v>13</v>
      </c>
      <c r="AD3" s="23" t="s">
        <v>1</v>
      </c>
      <c r="AE3" s="24" t="s">
        <v>14</v>
      </c>
      <c r="AF3" s="25" t="s">
        <v>15</v>
      </c>
      <c r="AG3" s="25" t="s">
        <v>16</v>
      </c>
      <c r="AH3" s="26" t="s">
        <v>17</v>
      </c>
      <c r="AI3" s="27" t="s">
        <v>18</v>
      </c>
      <c r="AJ3" s="28" t="s">
        <v>19</v>
      </c>
      <c r="AK3" s="29" t="s">
        <v>20</v>
      </c>
      <c r="AL3" s="30" t="s">
        <v>21</v>
      </c>
      <c r="AM3" s="31" t="s">
        <v>22</v>
      </c>
      <c r="AN3" s="32" t="s">
        <v>23</v>
      </c>
      <c r="AO3" s="33"/>
      <c r="AQ3" s="20" t="s">
        <v>6</v>
      </c>
      <c r="AR3" s="21" t="s">
        <v>7</v>
      </c>
      <c r="AS3" s="21" t="s">
        <v>8</v>
      </c>
      <c r="AT3" s="21" t="s">
        <v>9</v>
      </c>
      <c r="AU3" s="21" t="s">
        <v>10</v>
      </c>
      <c r="AV3" s="21" t="s">
        <v>11</v>
      </c>
      <c r="AW3" s="21" t="s">
        <v>12</v>
      </c>
      <c r="AX3" s="22" t="s">
        <v>13</v>
      </c>
      <c r="AY3" s="23" t="s">
        <v>1</v>
      </c>
      <c r="AZ3" s="24" t="s">
        <v>14</v>
      </c>
      <c r="BA3" s="25" t="s">
        <v>15</v>
      </c>
      <c r="BB3" s="25" t="s">
        <v>16</v>
      </c>
      <c r="BC3" s="26" t="s">
        <v>17</v>
      </c>
      <c r="BD3" s="27" t="s">
        <v>18</v>
      </c>
      <c r="BE3" s="28" t="s">
        <v>19</v>
      </c>
      <c r="BF3" s="29" t="s">
        <v>20</v>
      </c>
      <c r="BG3" s="30" t="s">
        <v>21</v>
      </c>
      <c r="BH3" s="31" t="s">
        <v>22</v>
      </c>
      <c r="BI3" s="32" t="s">
        <v>23</v>
      </c>
      <c r="BJ3" s="33"/>
    </row>
    <row r="4" customHeight="1" spans="1:62">
      <c r="A4" s="34">
        <v>0</v>
      </c>
      <c r="B4" s="35">
        <v>0</v>
      </c>
      <c r="C4" s="35">
        <v>1</v>
      </c>
      <c r="D4" s="35">
        <v>0</v>
      </c>
      <c r="E4" s="36">
        <v>1.55</v>
      </c>
      <c r="F4" s="35"/>
      <c r="G4" s="37">
        <v>0</v>
      </c>
      <c r="H4" s="38">
        <v>0</v>
      </c>
      <c r="I4" s="39">
        <f>A4*B4*C4+G4+H4</f>
        <v>0</v>
      </c>
      <c r="J4" s="40">
        <v>3.42</v>
      </c>
      <c r="K4" s="35">
        <v>1.81</v>
      </c>
      <c r="L4" s="35">
        <v>0.91</v>
      </c>
      <c r="M4" s="26">
        <f t="shared" ref="M4:M21" si="0">K4*L4+1</f>
        <v>2.6471</v>
      </c>
      <c r="N4" s="40">
        <v>1</v>
      </c>
      <c r="O4" s="35">
        <v>0</v>
      </c>
      <c r="P4" s="41">
        <v>0</v>
      </c>
      <c r="Q4" s="30">
        <f t="shared" ref="Q4:Q21" si="1">1+2.78*O4/(O4+1400)+P4</f>
        <v>1</v>
      </c>
      <c r="R4" s="40">
        <v>1.23</v>
      </c>
      <c r="S4" s="32">
        <v>0.5</v>
      </c>
      <c r="T4" s="42">
        <f t="shared" ref="T4:T21" si="2">I4*J4*M4*N4*(Q4)*R4*S4</f>
        <v>0</v>
      </c>
      <c r="V4" s="34">
        <v>0</v>
      </c>
      <c r="W4" s="35">
        <v>0</v>
      </c>
      <c r="X4" s="35">
        <v>1</v>
      </c>
      <c r="Y4" s="35">
        <v>0</v>
      </c>
      <c r="Z4" s="36">
        <v>1.55</v>
      </c>
      <c r="AA4" s="35"/>
      <c r="AB4" s="37">
        <v>0</v>
      </c>
      <c r="AC4" s="38">
        <v>0</v>
      </c>
      <c r="AD4" s="39">
        <f t="shared" ref="AD4:AD21" si="3">V4*W4*X4+AB4+AC4</f>
        <v>0</v>
      </c>
      <c r="AE4" s="40">
        <v>3.42</v>
      </c>
      <c r="AF4" s="35">
        <v>1.81</v>
      </c>
      <c r="AG4" s="35">
        <v>0.91</v>
      </c>
      <c r="AH4" s="26">
        <f t="shared" ref="AH4:AH21" si="4">AF4*AG4+1</f>
        <v>2.6471</v>
      </c>
      <c r="AI4" s="40">
        <v>1</v>
      </c>
      <c r="AJ4" s="35">
        <v>0</v>
      </c>
      <c r="AK4" s="41">
        <v>0</v>
      </c>
      <c r="AL4" s="30">
        <f t="shared" ref="AL4:AL21" si="5">1+2.78*AJ4/(AJ4+1400)+AK4</f>
        <v>1</v>
      </c>
      <c r="AM4" s="40">
        <v>1.23</v>
      </c>
      <c r="AN4" s="32">
        <v>0.5</v>
      </c>
      <c r="AO4" s="42">
        <f t="shared" ref="AO4:AO21" si="6">AD4*AE4*AH4*AI4*(AL4)*AM4*AN4</f>
        <v>0</v>
      </c>
      <c r="AQ4" s="34">
        <v>0</v>
      </c>
      <c r="AR4" s="35">
        <v>0</v>
      </c>
      <c r="AS4" s="35">
        <v>1</v>
      </c>
      <c r="AT4" s="35">
        <v>0</v>
      </c>
      <c r="AU4" s="36">
        <v>1.55</v>
      </c>
      <c r="AV4" s="35"/>
      <c r="AW4" s="37">
        <v>0</v>
      </c>
      <c r="AX4" s="38">
        <v>0</v>
      </c>
      <c r="AY4" s="39">
        <f t="shared" ref="AY4:AY21" si="7">AQ4*AR4*AS4+AW4+AX4</f>
        <v>0</v>
      </c>
      <c r="AZ4" s="40">
        <v>3.42</v>
      </c>
      <c r="BA4" s="35">
        <v>1.81</v>
      </c>
      <c r="BB4" s="35">
        <v>0.91</v>
      </c>
      <c r="BC4" s="26">
        <f t="shared" ref="BC4:BC21" si="8">BA4*BB4+1</f>
        <v>2.6471</v>
      </c>
      <c r="BD4" s="40">
        <v>1</v>
      </c>
      <c r="BE4" s="35">
        <v>0</v>
      </c>
      <c r="BF4" s="41">
        <v>0</v>
      </c>
      <c r="BG4" s="30">
        <f t="shared" ref="BG4:BG21" si="9">1+2.78*BE4/(BE4+1400)+BF4</f>
        <v>1</v>
      </c>
      <c r="BH4" s="40">
        <v>1.33</v>
      </c>
      <c r="BI4" s="32">
        <v>0.5</v>
      </c>
      <c r="BJ4" s="42">
        <f t="shared" ref="BJ4:BJ21" si="10">AY4*AZ4*BC4*BD4*(BG4)*BH4*BI4</f>
        <v>0</v>
      </c>
    </row>
    <row r="5" customHeight="1" spans="1:62">
      <c r="A5" s="34">
        <v>4163</v>
      </c>
      <c r="B5" s="43">
        <v>0.939</v>
      </c>
      <c r="C5" s="35">
        <v>1</v>
      </c>
      <c r="D5" s="35">
        <v>1</v>
      </c>
      <c r="E5" s="36">
        <f t="shared" ref="E5:E20" si="11">E4-E4*0.075</f>
        <v>1.43375</v>
      </c>
      <c r="F5" s="35">
        <v>3.38</v>
      </c>
      <c r="G5" s="37">
        <f t="shared" ref="G5:G20" si="12">A5*E4*F5</f>
        <v>21809.957</v>
      </c>
      <c r="H5" s="38">
        <v>0</v>
      </c>
      <c r="I5" s="39">
        <f>A5*B5*C5+G5+H5</f>
        <v>25719.014</v>
      </c>
      <c r="J5" s="40">
        <v>3.42</v>
      </c>
      <c r="K5" s="35">
        <v>1.81</v>
      </c>
      <c r="L5" s="35">
        <v>0.91</v>
      </c>
      <c r="M5" s="26">
        <f t="shared" si="0"/>
        <v>2.6471</v>
      </c>
      <c r="N5" s="44">
        <v>2</v>
      </c>
      <c r="O5" s="35">
        <v>187</v>
      </c>
      <c r="P5" s="41">
        <v>0</v>
      </c>
      <c r="Q5" s="30">
        <f t="shared" si="1"/>
        <v>1.32757403906742</v>
      </c>
      <c r="R5" s="40">
        <v>1.23</v>
      </c>
      <c r="S5" s="32">
        <v>0.5</v>
      </c>
      <c r="T5" s="42">
        <f t="shared" si="2"/>
        <v>380202.205223383</v>
      </c>
      <c r="V5" s="34">
        <v>4163</v>
      </c>
      <c r="W5" s="43">
        <v>0.939</v>
      </c>
      <c r="X5" s="35">
        <v>1</v>
      </c>
      <c r="Y5" s="35">
        <v>1</v>
      </c>
      <c r="Z5" s="36">
        <f t="shared" ref="Z5:Z20" si="13">Z4-Z4*0.075</f>
        <v>1.43375</v>
      </c>
      <c r="AA5" s="35">
        <v>3.38</v>
      </c>
      <c r="AB5" s="37">
        <f t="shared" ref="AB5:AB20" si="14">V5*Z4*AA5</f>
        <v>21809.957</v>
      </c>
      <c r="AC5" s="38">
        <v>1600</v>
      </c>
      <c r="AD5" s="39">
        <f t="shared" si="3"/>
        <v>27319.014</v>
      </c>
      <c r="AE5" s="40">
        <v>3.42</v>
      </c>
      <c r="AF5" s="35">
        <v>1.81</v>
      </c>
      <c r="AG5" s="35">
        <v>0.91</v>
      </c>
      <c r="AH5" s="26">
        <f t="shared" si="4"/>
        <v>2.6471</v>
      </c>
      <c r="AI5" s="44">
        <v>2</v>
      </c>
      <c r="AJ5" s="35">
        <v>187</v>
      </c>
      <c r="AK5" s="41">
        <v>0</v>
      </c>
      <c r="AL5" s="30">
        <f t="shared" si="5"/>
        <v>1.32757403906742</v>
      </c>
      <c r="AM5" s="40">
        <v>1.23</v>
      </c>
      <c r="AN5" s="32">
        <v>0.5</v>
      </c>
      <c r="AO5" s="42">
        <f t="shared" si="6"/>
        <v>403854.882124504</v>
      </c>
      <c r="AQ5" s="34">
        <v>4163</v>
      </c>
      <c r="AR5" s="43">
        <v>0.939</v>
      </c>
      <c r="AS5" s="35">
        <v>1</v>
      </c>
      <c r="AT5" s="35">
        <v>1</v>
      </c>
      <c r="AU5" s="36">
        <f t="shared" ref="AU5:AU20" si="15">AU4-AU4*0.075</f>
        <v>1.43375</v>
      </c>
      <c r="AV5" s="35">
        <v>3.38</v>
      </c>
      <c r="AW5" s="37">
        <f t="shared" ref="AW5:AW20" si="16">AQ5*AU4*AV5</f>
        <v>21809.957</v>
      </c>
      <c r="AX5" s="38">
        <v>1850</v>
      </c>
      <c r="AY5" s="39">
        <f t="shared" si="7"/>
        <v>27569.014</v>
      </c>
      <c r="AZ5" s="40">
        <v>3.42</v>
      </c>
      <c r="BA5" s="35">
        <v>1.81</v>
      </c>
      <c r="BB5" s="35">
        <v>0.91</v>
      </c>
      <c r="BC5" s="26">
        <f t="shared" si="8"/>
        <v>2.6471</v>
      </c>
      <c r="BD5" s="44">
        <v>2</v>
      </c>
      <c r="BE5" s="35">
        <v>437</v>
      </c>
      <c r="BF5" s="41">
        <v>0</v>
      </c>
      <c r="BG5" s="30">
        <f t="shared" si="9"/>
        <v>1.66132825258574</v>
      </c>
      <c r="BH5" s="40">
        <v>1.33</v>
      </c>
      <c r="BI5" s="32">
        <v>0.5</v>
      </c>
      <c r="BJ5" s="42">
        <f t="shared" si="10"/>
        <v>551473.667179748</v>
      </c>
    </row>
    <row r="6" customHeight="1" spans="1:62">
      <c r="A6" s="34">
        <v>4163</v>
      </c>
      <c r="B6" s="45">
        <v>1.03</v>
      </c>
      <c r="C6" s="35">
        <v>1</v>
      </c>
      <c r="D6" s="35">
        <v>2</v>
      </c>
      <c r="E6" s="36">
        <f t="shared" si="11"/>
        <v>1.32621875</v>
      </c>
      <c r="F6" s="35">
        <v>3.38</v>
      </c>
      <c r="G6" s="37">
        <f t="shared" si="12"/>
        <v>20174.210225</v>
      </c>
      <c r="H6" s="38">
        <v>0</v>
      </c>
      <c r="I6" s="39">
        <f t="shared" ref="I6:I21" si="17">A6*B6*C6+G6+H6</f>
        <v>24462.100225</v>
      </c>
      <c r="J6" s="40">
        <v>3.42</v>
      </c>
      <c r="K6" s="35">
        <v>1.81</v>
      </c>
      <c r="L6" s="35">
        <v>0.91</v>
      </c>
      <c r="M6" s="26">
        <f t="shared" si="0"/>
        <v>2.6471</v>
      </c>
      <c r="N6" s="40">
        <v>1</v>
      </c>
      <c r="O6" s="35">
        <v>0</v>
      </c>
      <c r="P6" s="41">
        <v>0</v>
      </c>
      <c r="Q6" s="30">
        <f t="shared" si="1"/>
        <v>1</v>
      </c>
      <c r="R6" s="40">
        <v>1.23</v>
      </c>
      <c r="S6" s="32">
        <v>0.5</v>
      </c>
      <c r="T6" s="42">
        <f t="shared" si="2"/>
        <v>136196.300525923</v>
      </c>
      <c r="V6" s="34">
        <v>4163</v>
      </c>
      <c r="W6" s="45">
        <v>1.03</v>
      </c>
      <c r="X6" s="35">
        <v>1</v>
      </c>
      <c r="Y6" s="35">
        <v>2</v>
      </c>
      <c r="Z6" s="36">
        <f t="shared" si="13"/>
        <v>1.32621875</v>
      </c>
      <c r="AA6" s="35">
        <v>3.38</v>
      </c>
      <c r="AB6" s="37">
        <f t="shared" si="14"/>
        <v>20174.210225</v>
      </c>
      <c r="AC6" s="38">
        <v>1600</v>
      </c>
      <c r="AD6" s="39">
        <f t="shared" si="3"/>
        <v>26062.100225</v>
      </c>
      <c r="AE6" s="40">
        <v>3.42</v>
      </c>
      <c r="AF6" s="35">
        <v>1.81</v>
      </c>
      <c r="AG6" s="35">
        <v>0.91</v>
      </c>
      <c r="AH6" s="26">
        <f t="shared" si="4"/>
        <v>2.6471</v>
      </c>
      <c r="AI6" s="40">
        <v>1</v>
      </c>
      <c r="AJ6" s="35">
        <v>0</v>
      </c>
      <c r="AK6" s="41">
        <v>0</v>
      </c>
      <c r="AL6" s="30">
        <f t="shared" si="5"/>
        <v>1</v>
      </c>
      <c r="AM6" s="40">
        <v>1.23</v>
      </c>
      <c r="AN6" s="32">
        <v>0.5</v>
      </c>
      <c r="AO6" s="42">
        <f t="shared" si="6"/>
        <v>145104.533213923</v>
      </c>
      <c r="AQ6" s="34">
        <v>4163</v>
      </c>
      <c r="AR6" s="45">
        <v>1.03</v>
      </c>
      <c r="AS6" s="35">
        <v>1</v>
      </c>
      <c r="AT6" s="35">
        <v>2</v>
      </c>
      <c r="AU6" s="36">
        <f t="shared" si="15"/>
        <v>1.32621875</v>
      </c>
      <c r="AV6" s="35">
        <v>3.38</v>
      </c>
      <c r="AW6" s="37">
        <f t="shared" si="16"/>
        <v>20174.210225</v>
      </c>
      <c r="AX6" s="38">
        <v>1850</v>
      </c>
      <c r="AY6" s="39">
        <f t="shared" si="7"/>
        <v>26312.100225</v>
      </c>
      <c r="AZ6" s="40">
        <v>3.42</v>
      </c>
      <c r="BA6" s="35">
        <v>1.81</v>
      </c>
      <c r="BB6" s="35">
        <v>0.91</v>
      </c>
      <c r="BC6" s="26">
        <f t="shared" si="8"/>
        <v>2.6471</v>
      </c>
      <c r="BD6" s="40">
        <v>1</v>
      </c>
      <c r="BE6" s="35">
        <v>0</v>
      </c>
      <c r="BF6" s="41">
        <v>0</v>
      </c>
      <c r="BG6" s="30">
        <f t="shared" si="9"/>
        <v>1</v>
      </c>
      <c r="BH6" s="40">
        <v>1.33</v>
      </c>
      <c r="BI6" s="32">
        <v>0.5</v>
      </c>
      <c r="BJ6" s="42">
        <f t="shared" si="10"/>
        <v>158406.72461788</v>
      </c>
    </row>
    <row r="7" customHeight="1" spans="1:62">
      <c r="A7" s="34">
        <v>4163</v>
      </c>
      <c r="B7" s="45">
        <v>1.293</v>
      </c>
      <c r="C7" s="35">
        <v>1</v>
      </c>
      <c r="D7" s="35">
        <v>3</v>
      </c>
      <c r="E7" s="36">
        <f t="shared" si="11"/>
        <v>1.22675234375</v>
      </c>
      <c r="F7" s="35">
        <v>3.38</v>
      </c>
      <c r="G7" s="37">
        <f t="shared" si="12"/>
        <v>18661.144458125</v>
      </c>
      <c r="H7" s="38">
        <v>0</v>
      </c>
      <c r="I7" s="39">
        <f t="shared" si="17"/>
        <v>24043.903458125</v>
      </c>
      <c r="J7" s="40">
        <v>3.42</v>
      </c>
      <c r="K7" s="35">
        <v>1.81</v>
      </c>
      <c r="L7" s="35">
        <v>0.91</v>
      </c>
      <c r="M7" s="26">
        <f t="shared" si="0"/>
        <v>2.6471</v>
      </c>
      <c r="N7" s="40">
        <v>1</v>
      </c>
      <c r="O7" s="35">
        <v>0</v>
      </c>
      <c r="P7" s="41">
        <v>0</v>
      </c>
      <c r="Q7" s="30">
        <f t="shared" si="1"/>
        <v>1</v>
      </c>
      <c r="R7" s="40">
        <v>1.23</v>
      </c>
      <c r="S7" s="32">
        <v>0.5</v>
      </c>
      <c r="T7" s="42">
        <f t="shared" si="2"/>
        <v>133867.929207991</v>
      </c>
      <c r="V7" s="34">
        <v>4163</v>
      </c>
      <c r="W7" s="45">
        <v>1.293</v>
      </c>
      <c r="X7" s="35">
        <v>1</v>
      </c>
      <c r="Y7" s="35">
        <v>3</v>
      </c>
      <c r="Z7" s="36">
        <f t="shared" si="13"/>
        <v>1.22675234375</v>
      </c>
      <c r="AA7" s="35">
        <v>3.38</v>
      </c>
      <c r="AB7" s="37">
        <f t="shared" si="14"/>
        <v>18661.144458125</v>
      </c>
      <c r="AC7" s="38">
        <v>1600</v>
      </c>
      <c r="AD7" s="39">
        <f t="shared" si="3"/>
        <v>25643.903458125</v>
      </c>
      <c r="AE7" s="40">
        <v>3.42</v>
      </c>
      <c r="AF7" s="35">
        <v>1.81</v>
      </c>
      <c r="AG7" s="35">
        <v>0.91</v>
      </c>
      <c r="AH7" s="26">
        <f t="shared" si="4"/>
        <v>2.6471</v>
      </c>
      <c r="AI7" s="40">
        <v>1</v>
      </c>
      <c r="AJ7" s="35">
        <v>0</v>
      </c>
      <c r="AK7" s="41">
        <v>0</v>
      </c>
      <c r="AL7" s="30">
        <f t="shared" si="5"/>
        <v>1</v>
      </c>
      <c r="AM7" s="40">
        <v>1.23</v>
      </c>
      <c r="AN7" s="32">
        <v>0.5</v>
      </c>
      <c r="AO7" s="42">
        <f t="shared" si="6"/>
        <v>142776.161895991</v>
      </c>
      <c r="AQ7" s="34">
        <v>4163</v>
      </c>
      <c r="AR7" s="45">
        <v>1.293</v>
      </c>
      <c r="AS7" s="35">
        <v>1</v>
      </c>
      <c r="AT7" s="35">
        <v>3</v>
      </c>
      <c r="AU7" s="36">
        <f t="shared" si="15"/>
        <v>1.22675234375</v>
      </c>
      <c r="AV7" s="35">
        <v>3.38</v>
      </c>
      <c r="AW7" s="37">
        <f t="shared" si="16"/>
        <v>18661.144458125</v>
      </c>
      <c r="AX7" s="38">
        <v>1850</v>
      </c>
      <c r="AY7" s="39">
        <f t="shared" si="7"/>
        <v>25893.903458125</v>
      </c>
      <c r="AZ7" s="40">
        <v>3.42</v>
      </c>
      <c r="BA7" s="35">
        <v>1.81</v>
      </c>
      <c r="BB7" s="35">
        <v>0.91</v>
      </c>
      <c r="BC7" s="26">
        <f t="shared" si="8"/>
        <v>2.6471</v>
      </c>
      <c r="BD7" s="40">
        <v>1</v>
      </c>
      <c r="BE7" s="35">
        <v>0</v>
      </c>
      <c r="BF7" s="41">
        <v>0</v>
      </c>
      <c r="BG7" s="30">
        <f t="shared" si="9"/>
        <v>1</v>
      </c>
      <c r="BH7" s="40">
        <v>1.33</v>
      </c>
      <c r="BI7" s="32">
        <v>0.5</v>
      </c>
      <c r="BJ7" s="42">
        <f t="shared" si="10"/>
        <v>155889.054818815</v>
      </c>
    </row>
    <row r="8" customHeight="1" spans="1:62">
      <c r="A8" s="34">
        <v>4163</v>
      </c>
      <c r="B8" s="43">
        <v>0.734</v>
      </c>
      <c r="C8" s="35">
        <v>1</v>
      </c>
      <c r="D8" s="35">
        <v>4</v>
      </c>
      <c r="E8" s="36">
        <f t="shared" si="11"/>
        <v>1.13474591796875</v>
      </c>
      <c r="F8" s="35">
        <v>3.38</v>
      </c>
      <c r="G8" s="37">
        <f t="shared" si="12"/>
        <v>17261.5586237656</v>
      </c>
      <c r="H8" s="38">
        <v>0</v>
      </c>
      <c r="I8" s="39">
        <f t="shared" si="17"/>
        <v>20317.2006237656</v>
      </c>
      <c r="J8" s="40">
        <v>3.42</v>
      </c>
      <c r="K8" s="35">
        <v>1.81</v>
      </c>
      <c r="L8" s="35">
        <v>0.91</v>
      </c>
      <c r="M8" s="26">
        <f t="shared" si="0"/>
        <v>2.6471</v>
      </c>
      <c r="N8" s="44">
        <v>2</v>
      </c>
      <c r="O8" s="35">
        <v>187</v>
      </c>
      <c r="P8" s="41">
        <v>0</v>
      </c>
      <c r="Q8" s="30">
        <f t="shared" si="1"/>
        <v>1.32757403906742</v>
      </c>
      <c r="R8" s="40">
        <v>1.23</v>
      </c>
      <c r="S8" s="32">
        <v>0.5</v>
      </c>
      <c r="T8" s="42">
        <f t="shared" si="2"/>
        <v>300347.613680742</v>
      </c>
      <c r="V8" s="34">
        <v>4163</v>
      </c>
      <c r="W8" s="43">
        <v>0.734</v>
      </c>
      <c r="X8" s="35">
        <v>1</v>
      </c>
      <c r="Y8" s="35">
        <v>4</v>
      </c>
      <c r="Z8" s="36">
        <f t="shared" si="13"/>
        <v>1.13474591796875</v>
      </c>
      <c r="AA8" s="35">
        <v>3.38</v>
      </c>
      <c r="AB8" s="37">
        <f t="shared" si="14"/>
        <v>17261.5586237656</v>
      </c>
      <c r="AC8" s="38">
        <v>1600</v>
      </c>
      <c r="AD8" s="39">
        <f t="shared" si="3"/>
        <v>21917.2006237656</v>
      </c>
      <c r="AE8" s="40">
        <v>3.42</v>
      </c>
      <c r="AF8" s="35">
        <v>1.81</v>
      </c>
      <c r="AG8" s="35">
        <v>0.91</v>
      </c>
      <c r="AH8" s="26">
        <f t="shared" si="4"/>
        <v>2.6471</v>
      </c>
      <c r="AI8" s="44">
        <v>2</v>
      </c>
      <c r="AJ8" s="35">
        <v>187</v>
      </c>
      <c r="AK8" s="41">
        <v>0</v>
      </c>
      <c r="AL8" s="30">
        <f t="shared" si="5"/>
        <v>1.32757403906742</v>
      </c>
      <c r="AM8" s="40">
        <v>1.23</v>
      </c>
      <c r="AN8" s="32">
        <v>0.5</v>
      </c>
      <c r="AO8" s="42">
        <f t="shared" si="6"/>
        <v>324000.290581863</v>
      </c>
      <c r="AQ8" s="34">
        <v>4163</v>
      </c>
      <c r="AR8" s="43">
        <v>0.734</v>
      </c>
      <c r="AS8" s="35">
        <v>1</v>
      </c>
      <c r="AT8" s="35">
        <v>4</v>
      </c>
      <c r="AU8" s="36">
        <f t="shared" si="15"/>
        <v>1.13474591796875</v>
      </c>
      <c r="AV8" s="35">
        <v>3.38</v>
      </c>
      <c r="AW8" s="37">
        <f t="shared" si="16"/>
        <v>17261.5586237656</v>
      </c>
      <c r="AX8" s="38">
        <v>1850</v>
      </c>
      <c r="AY8" s="39">
        <f t="shared" si="7"/>
        <v>22167.2006237656</v>
      </c>
      <c r="AZ8" s="40">
        <v>3.42</v>
      </c>
      <c r="BA8" s="35">
        <v>1.81</v>
      </c>
      <c r="BB8" s="35">
        <v>0.91</v>
      </c>
      <c r="BC8" s="26">
        <f t="shared" si="8"/>
        <v>2.6471</v>
      </c>
      <c r="BD8" s="44">
        <v>2</v>
      </c>
      <c r="BE8" s="35">
        <v>437</v>
      </c>
      <c r="BF8" s="41">
        <v>0</v>
      </c>
      <c r="BG8" s="30">
        <f t="shared" si="9"/>
        <v>1.66132825258574</v>
      </c>
      <c r="BH8" s="40">
        <v>1.33</v>
      </c>
      <c r="BI8" s="32">
        <v>0.5</v>
      </c>
      <c r="BJ8" s="42">
        <f t="shared" si="10"/>
        <v>443419.101571685</v>
      </c>
    </row>
    <row r="9" customHeight="1" spans="1:62">
      <c r="A9" s="34">
        <v>4163</v>
      </c>
      <c r="B9" s="45">
        <v>0.734</v>
      </c>
      <c r="C9" s="35">
        <v>1</v>
      </c>
      <c r="D9" s="35">
        <v>5</v>
      </c>
      <c r="E9" s="36">
        <f t="shared" si="11"/>
        <v>1.04963997412109</v>
      </c>
      <c r="F9" s="35">
        <v>3.38</v>
      </c>
      <c r="G9" s="37">
        <f t="shared" si="12"/>
        <v>15966.9417269832</v>
      </c>
      <c r="H9" s="38">
        <v>0</v>
      </c>
      <c r="I9" s="39">
        <f t="shared" si="17"/>
        <v>19022.5837269832</v>
      </c>
      <c r="J9" s="40">
        <v>3.42</v>
      </c>
      <c r="K9" s="35">
        <v>1.81</v>
      </c>
      <c r="L9" s="35">
        <v>0.91</v>
      </c>
      <c r="M9" s="26">
        <f t="shared" si="0"/>
        <v>2.6471</v>
      </c>
      <c r="N9" s="40">
        <v>1</v>
      </c>
      <c r="O9" s="35">
        <v>0</v>
      </c>
      <c r="P9" s="41">
        <v>0</v>
      </c>
      <c r="Q9" s="30">
        <f t="shared" si="1"/>
        <v>1</v>
      </c>
      <c r="R9" s="40">
        <v>1.23</v>
      </c>
      <c r="S9" s="32">
        <v>0.5</v>
      </c>
      <c r="T9" s="42">
        <f t="shared" si="2"/>
        <v>105911.00135433</v>
      </c>
      <c r="V9" s="34">
        <v>4163</v>
      </c>
      <c r="W9" s="45">
        <v>0.734</v>
      </c>
      <c r="X9" s="35">
        <v>1</v>
      </c>
      <c r="Y9" s="35">
        <v>5</v>
      </c>
      <c r="Z9" s="36">
        <f t="shared" si="13"/>
        <v>1.04963997412109</v>
      </c>
      <c r="AA9" s="35">
        <v>3.38</v>
      </c>
      <c r="AB9" s="37">
        <f t="shared" si="14"/>
        <v>15966.9417269832</v>
      </c>
      <c r="AC9" s="38">
        <v>1600</v>
      </c>
      <c r="AD9" s="39">
        <f t="shared" si="3"/>
        <v>20622.5837269832</v>
      </c>
      <c r="AE9" s="40">
        <v>3.42</v>
      </c>
      <c r="AF9" s="35">
        <v>1.81</v>
      </c>
      <c r="AG9" s="35">
        <v>0.91</v>
      </c>
      <c r="AH9" s="26">
        <f t="shared" si="4"/>
        <v>2.6471</v>
      </c>
      <c r="AI9" s="40">
        <v>1</v>
      </c>
      <c r="AJ9" s="35">
        <v>0</v>
      </c>
      <c r="AK9" s="41">
        <v>0</v>
      </c>
      <c r="AL9" s="30">
        <f t="shared" si="5"/>
        <v>1</v>
      </c>
      <c r="AM9" s="40">
        <v>1.23</v>
      </c>
      <c r="AN9" s="32">
        <v>0.5</v>
      </c>
      <c r="AO9" s="42">
        <f t="shared" si="6"/>
        <v>114819.23404233</v>
      </c>
      <c r="AQ9" s="34">
        <v>4163</v>
      </c>
      <c r="AR9" s="45">
        <v>0.734</v>
      </c>
      <c r="AS9" s="35">
        <v>1</v>
      </c>
      <c r="AT9" s="35">
        <v>5</v>
      </c>
      <c r="AU9" s="36">
        <f t="shared" si="15"/>
        <v>1.04963997412109</v>
      </c>
      <c r="AV9" s="35">
        <v>3.38</v>
      </c>
      <c r="AW9" s="37">
        <f t="shared" si="16"/>
        <v>15966.9417269832</v>
      </c>
      <c r="AX9" s="38">
        <v>1850</v>
      </c>
      <c r="AY9" s="39">
        <f t="shared" si="7"/>
        <v>20872.5837269832</v>
      </c>
      <c r="AZ9" s="40">
        <v>3.42</v>
      </c>
      <c r="BA9" s="35">
        <v>1.81</v>
      </c>
      <c r="BB9" s="35">
        <v>0.91</v>
      </c>
      <c r="BC9" s="26">
        <f t="shared" si="8"/>
        <v>2.6471</v>
      </c>
      <c r="BD9" s="40">
        <v>1</v>
      </c>
      <c r="BE9" s="35">
        <v>0</v>
      </c>
      <c r="BF9" s="41">
        <v>0</v>
      </c>
      <c r="BG9" s="30">
        <f t="shared" si="9"/>
        <v>1</v>
      </c>
      <c r="BH9" s="40">
        <v>1.33</v>
      </c>
      <c r="BI9" s="32">
        <v>0.5</v>
      </c>
      <c r="BJ9" s="42">
        <f t="shared" si="10"/>
        <v>125659.206001443</v>
      </c>
    </row>
    <row r="10" customHeight="1" spans="1:62">
      <c r="A10" s="34">
        <v>4163</v>
      </c>
      <c r="B10" s="45">
        <v>1.383</v>
      </c>
      <c r="C10" s="35">
        <v>1</v>
      </c>
      <c r="D10" s="35">
        <v>6</v>
      </c>
      <c r="E10" s="36">
        <f t="shared" si="11"/>
        <v>0.970916976062012</v>
      </c>
      <c r="F10" s="35">
        <v>3.38</v>
      </c>
      <c r="G10" s="37">
        <f t="shared" si="12"/>
        <v>14769.4210974595</v>
      </c>
      <c r="H10" s="38">
        <v>0</v>
      </c>
      <c r="I10" s="39">
        <f t="shared" si="17"/>
        <v>20526.8500974595</v>
      </c>
      <c r="J10" s="40">
        <v>3.42</v>
      </c>
      <c r="K10" s="35">
        <v>1.81</v>
      </c>
      <c r="L10" s="35">
        <v>0.91</v>
      </c>
      <c r="M10" s="26">
        <f t="shared" si="0"/>
        <v>2.6471</v>
      </c>
      <c r="N10" s="40">
        <v>1</v>
      </c>
      <c r="O10" s="35">
        <v>0</v>
      </c>
      <c r="P10" s="41">
        <v>0</v>
      </c>
      <c r="Q10" s="30">
        <f t="shared" si="1"/>
        <v>1</v>
      </c>
      <c r="R10" s="40">
        <v>1.23</v>
      </c>
      <c r="S10" s="32">
        <v>0.5</v>
      </c>
      <c r="T10" s="42">
        <f t="shared" si="2"/>
        <v>114286.223137415</v>
      </c>
      <c r="V10" s="34">
        <v>4163</v>
      </c>
      <c r="W10" s="45">
        <v>1.383</v>
      </c>
      <c r="X10" s="35">
        <v>1</v>
      </c>
      <c r="Y10" s="35">
        <v>6</v>
      </c>
      <c r="Z10" s="36">
        <f t="shared" si="13"/>
        <v>0.970916976062012</v>
      </c>
      <c r="AA10" s="35">
        <v>3.38</v>
      </c>
      <c r="AB10" s="37">
        <f t="shared" si="14"/>
        <v>14769.4210974595</v>
      </c>
      <c r="AC10" s="38">
        <v>1600</v>
      </c>
      <c r="AD10" s="39">
        <f t="shared" si="3"/>
        <v>22126.8500974595</v>
      </c>
      <c r="AE10" s="40">
        <v>3.42</v>
      </c>
      <c r="AF10" s="35">
        <v>1.81</v>
      </c>
      <c r="AG10" s="35">
        <v>0.91</v>
      </c>
      <c r="AH10" s="26">
        <f t="shared" si="4"/>
        <v>2.6471</v>
      </c>
      <c r="AI10" s="40">
        <v>1</v>
      </c>
      <c r="AJ10" s="35">
        <v>0</v>
      </c>
      <c r="AK10" s="41">
        <v>0</v>
      </c>
      <c r="AL10" s="30">
        <f t="shared" si="5"/>
        <v>1</v>
      </c>
      <c r="AM10" s="40">
        <v>1.23</v>
      </c>
      <c r="AN10" s="32">
        <v>0.5</v>
      </c>
      <c r="AO10" s="42">
        <f t="shared" si="6"/>
        <v>123194.455825415</v>
      </c>
      <c r="AQ10" s="34">
        <v>4163</v>
      </c>
      <c r="AR10" s="45">
        <v>1.383</v>
      </c>
      <c r="AS10" s="35">
        <v>1</v>
      </c>
      <c r="AT10" s="35">
        <v>6</v>
      </c>
      <c r="AU10" s="36">
        <f t="shared" si="15"/>
        <v>0.970916976062012</v>
      </c>
      <c r="AV10" s="35">
        <v>3.38</v>
      </c>
      <c r="AW10" s="37">
        <f t="shared" si="16"/>
        <v>14769.4210974595</v>
      </c>
      <c r="AX10" s="38">
        <v>1850</v>
      </c>
      <c r="AY10" s="39">
        <f t="shared" si="7"/>
        <v>22376.8500974595</v>
      </c>
      <c r="AZ10" s="40">
        <v>3.42</v>
      </c>
      <c r="BA10" s="35">
        <v>1.81</v>
      </c>
      <c r="BB10" s="35">
        <v>0.91</v>
      </c>
      <c r="BC10" s="26">
        <f t="shared" si="8"/>
        <v>2.6471</v>
      </c>
      <c r="BD10" s="40">
        <v>1</v>
      </c>
      <c r="BE10" s="35">
        <v>0</v>
      </c>
      <c r="BF10" s="41">
        <v>0</v>
      </c>
      <c r="BG10" s="30">
        <f t="shared" si="9"/>
        <v>1</v>
      </c>
      <c r="BH10" s="40">
        <v>1.33</v>
      </c>
      <c r="BI10" s="32">
        <v>0.5</v>
      </c>
      <c r="BJ10" s="42">
        <f t="shared" si="10"/>
        <v>134715.340124616</v>
      </c>
    </row>
    <row r="11" customHeight="1" spans="1:62">
      <c r="A11" s="34">
        <v>4163</v>
      </c>
      <c r="B11" s="43">
        <v>1.688</v>
      </c>
      <c r="C11" s="35">
        <v>1</v>
      </c>
      <c r="D11" s="35">
        <v>7</v>
      </c>
      <c r="E11" s="36">
        <f t="shared" si="11"/>
        <v>0.898098202857361</v>
      </c>
      <c r="F11" s="35">
        <v>3.38</v>
      </c>
      <c r="G11" s="37">
        <f t="shared" si="12"/>
        <v>13661.71451515</v>
      </c>
      <c r="H11" s="38">
        <v>0</v>
      </c>
      <c r="I11" s="39">
        <f t="shared" si="17"/>
        <v>20688.85851515</v>
      </c>
      <c r="J11" s="40">
        <v>3.42</v>
      </c>
      <c r="K11" s="35">
        <v>1.81</v>
      </c>
      <c r="L11" s="35">
        <v>0.91</v>
      </c>
      <c r="M11" s="26">
        <f t="shared" si="0"/>
        <v>2.6471</v>
      </c>
      <c r="N11" s="44">
        <v>2</v>
      </c>
      <c r="O11" s="35">
        <v>187</v>
      </c>
      <c r="P11" s="41">
        <v>0</v>
      </c>
      <c r="Q11" s="30">
        <f t="shared" si="1"/>
        <v>1.32757403906742</v>
      </c>
      <c r="R11" s="40">
        <v>1.23</v>
      </c>
      <c r="S11" s="32">
        <v>0.5</v>
      </c>
      <c r="T11" s="42">
        <f t="shared" si="2"/>
        <v>305841.803694908</v>
      </c>
      <c r="V11" s="34">
        <v>4163</v>
      </c>
      <c r="W11" s="43">
        <v>1.688</v>
      </c>
      <c r="X11" s="35">
        <v>1</v>
      </c>
      <c r="Y11" s="35">
        <v>7</v>
      </c>
      <c r="Z11" s="36">
        <f t="shared" si="13"/>
        <v>0.898098202857361</v>
      </c>
      <c r="AA11" s="35">
        <v>3.38</v>
      </c>
      <c r="AB11" s="37">
        <f t="shared" si="14"/>
        <v>13661.71451515</v>
      </c>
      <c r="AC11" s="38">
        <v>1600</v>
      </c>
      <c r="AD11" s="39">
        <f t="shared" si="3"/>
        <v>22288.85851515</v>
      </c>
      <c r="AE11" s="40">
        <v>3.42</v>
      </c>
      <c r="AF11" s="35">
        <v>1.81</v>
      </c>
      <c r="AG11" s="35">
        <v>0.91</v>
      </c>
      <c r="AH11" s="26">
        <f t="shared" si="4"/>
        <v>2.6471</v>
      </c>
      <c r="AI11" s="44">
        <v>2</v>
      </c>
      <c r="AJ11" s="35">
        <v>187</v>
      </c>
      <c r="AK11" s="41">
        <v>0</v>
      </c>
      <c r="AL11" s="30">
        <f t="shared" si="5"/>
        <v>1.32757403906742</v>
      </c>
      <c r="AM11" s="40">
        <v>1.23</v>
      </c>
      <c r="AN11" s="32">
        <v>0.5</v>
      </c>
      <c r="AO11" s="42">
        <f t="shared" si="6"/>
        <v>329494.480596029</v>
      </c>
      <c r="AQ11" s="34">
        <v>4163</v>
      </c>
      <c r="AR11" s="43">
        <v>1.688</v>
      </c>
      <c r="AS11" s="35">
        <v>1</v>
      </c>
      <c r="AT11" s="35">
        <v>7</v>
      </c>
      <c r="AU11" s="36">
        <f t="shared" si="15"/>
        <v>0.898098202857361</v>
      </c>
      <c r="AV11" s="35">
        <v>3.38</v>
      </c>
      <c r="AW11" s="37">
        <f t="shared" si="16"/>
        <v>13661.71451515</v>
      </c>
      <c r="AX11" s="38">
        <v>1850</v>
      </c>
      <c r="AY11" s="39">
        <f t="shared" si="7"/>
        <v>22538.85851515</v>
      </c>
      <c r="AZ11" s="40">
        <v>3.42</v>
      </c>
      <c r="BA11" s="35">
        <v>1.81</v>
      </c>
      <c r="BB11" s="35">
        <v>0.91</v>
      </c>
      <c r="BC11" s="26">
        <f t="shared" si="8"/>
        <v>2.6471</v>
      </c>
      <c r="BD11" s="44">
        <v>2</v>
      </c>
      <c r="BE11" s="35">
        <v>437</v>
      </c>
      <c r="BF11" s="41">
        <v>0</v>
      </c>
      <c r="BG11" s="30">
        <f t="shared" si="9"/>
        <v>1.66132825258574</v>
      </c>
      <c r="BH11" s="40">
        <v>1.33</v>
      </c>
      <c r="BI11" s="32">
        <v>0.5</v>
      </c>
      <c r="BJ11" s="42">
        <f t="shared" si="10"/>
        <v>450853.518351989</v>
      </c>
    </row>
    <row r="12" customHeight="1" spans="1:62">
      <c r="A12" s="34">
        <v>4163</v>
      </c>
      <c r="B12" s="46">
        <v>0.939</v>
      </c>
      <c r="C12" s="35">
        <v>1</v>
      </c>
      <c r="D12" s="35">
        <v>8</v>
      </c>
      <c r="E12" s="36">
        <f t="shared" si="11"/>
        <v>0.830740837643059</v>
      </c>
      <c r="F12" s="35">
        <v>3.38</v>
      </c>
      <c r="G12" s="37">
        <f t="shared" si="12"/>
        <v>12637.0859265138</v>
      </c>
      <c r="H12" s="38">
        <v>0</v>
      </c>
      <c r="I12" s="39">
        <f t="shared" si="17"/>
        <v>16546.1429265138</v>
      </c>
      <c r="J12" s="40">
        <v>3.42</v>
      </c>
      <c r="K12" s="35">
        <v>1.81</v>
      </c>
      <c r="L12" s="35">
        <v>0.91</v>
      </c>
      <c r="M12" s="26">
        <f t="shared" si="0"/>
        <v>2.6471</v>
      </c>
      <c r="N12" s="40">
        <v>1</v>
      </c>
      <c r="O12" s="35">
        <v>0</v>
      </c>
      <c r="P12" s="41">
        <v>0</v>
      </c>
      <c r="Q12" s="30">
        <f t="shared" si="1"/>
        <v>1</v>
      </c>
      <c r="R12" s="40">
        <v>1.23</v>
      </c>
      <c r="S12" s="32">
        <v>0.5</v>
      </c>
      <c r="T12" s="42">
        <f t="shared" si="2"/>
        <v>92123.0570489311</v>
      </c>
      <c r="V12" s="34">
        <v>4163</v>
      </c>
      <c r="W12" s="46">
        <v>0.939</v>
      </c>
      <c r="X12" s="35">
        <v>1</v>
      </c>
      <c r="Y12" s="35">
        <v>8</v>
      </c>
      <c r="Z12" s="36">
        <f t="shared" si="13"/>
        <v>0.830740837643059</v>
      </c>
      <c r="AA12" s="35">
        <v>3.38</v>
      </c>
      <c r="AB12" s="37">
        <f t="shared" si="14"/>
        <v>12637.0859265138</v>
      </c>
      <c r="AC12" s="38">
        <v>1600</v>
      </c>
      <c r="AD12" s="39">
        <f t="shared" si="3"/>
        <v>18146.1429265138</v>
      </c>
      <c r="AE12" s="40">
        <v>3.42</v>
      </c>
      <c r="AF12" s="35">
        <v>1.81</v>
      </c>
      <c r="AG12" s="35">
        <v>0.91</v>
      </c>
      <c r="AH12" s="26">
        <f t="shared" si="4"/>
        <v>2.6471</v>
      </c>
      <c r="AI12" s="40">
        <v>1</v>
      </c>
      <c r="AJ12" s="35">
        <v>0</v>
      </c>
      <c r="AK12" s="41">
        <v>0</v>
      </c>
      <c r="AL12" s="30">
        <f t="shared" si="5"/>
        <v>1</v>
      </c>
      <c r="AM12" s="40">
        <v>1.23</v>
      </c>
      <c r="AN12" s="32">
        <v>0.5</v>
      </c>
      <c r="AO12" s="42">
        <f t="shared" si="6"/>
        <v>101031.289736931</v>
      </c>
      <c r="AQ12" s="34">
        <v>4163</v>
      </c>
      <c r="AR12" s="46">
        <v>0.939</v>
      </c>
      <c r="AS12" s="35">
        <v>1</v>
      </c>
      <c r="AT12" s="35">
        <v>8</v>
      </c>
      <c r="AU12" s="36">
        <f t="shared" si="15"/>
        <v>0.830740837643059</v>
      </c>
      <c r="AV12" s="35">
        <v>3.38</v>
      </c>
      <c r="AW12" s="37">
        <f t="shared" si="16"/>
        <v>12637.0859265138</v>
      </c>
      <c r="AX12" s="38">
        <v>1850</v>
      </c>
      <c r="AY12" s="39">
        <f t="shared" si="7"/>
        <v>18396.1429265138</v>
      </c>
      <c r="AZ12" s="40">
        <v>3.42</v>
      </c>
      <c r="BA12" s="35">
        <v>1.81</v>
      </c>
      <c r="BB12" s="35">
        <v>0.91</v>
      </c>
      <c r="BC12" s="26">
        <f t="shared" si="8"/>
        <v>2.6471</v>
      </c>
      <c r="BD12" s="40">
        <v>1</v>
      </c>
      <c r="BE12" s="35">
        <v>0</v>
      </c>
      <c r="BF12" s="41">
        <v>0</v>
      </c>
      <c r="BG12" s="30">
        <f t="shared" si="9"/>
        <v>1</v>
      </c>
      <c r="BH12" s="40">
        <v>1.33</v>
      </c>
      <c r="BI12" s="32">
        <v>0.5</v>
      </c>
      <c r="BJ12" s="42">
        <f t="shared" si="10"/>
        <v>110750.290614304</v>
      </c>
    </row>
    <row r="13" customHeight="1" spans="1:62">
      <c r="A13" s="34">
        <v>4163</v>
      </c>
      <c r="B13" s="46">
        <v>1.03</v>
      </c>
      <c r="C13" s="35">
        <v>1</v>
      </c>
      <c r="D13" s="35">
        <v>9</v>
      </c>
      <c r="E13" s="36">
        <f t="shared" si="11"/>
        <v>0.768435274819829</v>
      </c>
      <c r="F13" s="35">
        <v>3.38</v>
      </c>
      <c r="G13" s="37">
        <f t="shared" si="12"/>
        <v>11689.3044820252</v>
      </c>
      <c r="H13" s="38">
        <v>0</v>
      </c>
      <c r="I13" s="39">
        <f t="shared" si="17"/>
        <v>15977.1944820252</v>
      </c>
      <c r="J13" s="40">
        <v>3.42</v>
      </c>
      <c r="K13" s="35">
        <v>1.81</v>
      </c>
      <c r="L13" s="35">
        <v>0.91</v>
      </c>
      <c r="M13" s="26">
        <f t="shared" si="0"/>
        <v>2.6471</v>
      </c>
      <c r="N13" s="40">
        <v>1</v>
      </c>
      <c r="O13" s="35">
        <v>0</v>
      </c>
      <c r="P13" s="41">
        <v>0</v>
      </c>
      <c r="Q13" s="30">
        <f t="shared" si="1"/>
        <v>1</v>
      </c>
      <c r="R13" s="40">
        <v>1.23</v>
      </c>
      <c r="S13" s="32">
        <v>0.5</v>
      </c>
      <c r="T13" s="42">
        <f t="shared" si="2"/>
        <v>88955.3538420689</v>
      </c>
      <c r="V13" s="34">
        <v>4163</v>
      </c>
      <c r="W13" s="46">
        <v>1.03</v>
      </c>
      <c r="X13" s="35">
        <v>1</v>
      </c>
      <c r="Y13" s="35">
        <v>9</v>
      </c>
      <c r="Z13" s="36">
        <f t="shared" si="13"/>
        <v>0.768435274819829</v>
      </c>
      <c r="AA13" s="35">
        <v>3.38</v>
      </c>
      <c r="AB13" s="37">
        <f t="shared" si="14"/>
        <v>11689.3044820252</v>
      </c>
      <c r="AC13" s="38">
        <v>1600</v>
      </c>
      <c r="AD13" s="39">
        <f t="shared" si="3"/>
        <v>17577.1944820252</v>
      </c>
      <c r="AE13" s="40">
        <v>3.42</v>
      </c>
      <c r="AF13" s="35">
        <v>1.81</v>
      </c>
      <c r="AG13" s="35">
        <v>0.91</v>
      </c>
      <c r="AH13" s="26">
        <f t="shared" si="4"/>
        <v>2.6471</v>
      </c>
      <c r="AI13" s="40">
        <v>1</v>
      </c>
      <c r="AJ13" s="35">
        <v>0</v>
      </c>
      <c r="AK13" s="41">
        <v>0</v>
      </c>
      <c r="AL13" s="30">
        <f t="shared" si="5"/>
        <v>1</v>
      </c>
      <c r="AM13" s="40">
        <v>1.23</v>
      </c>
      <c r="AN13" s="32">
        <v>0.5</v>
      </c>
      <c r="AO13" s="42">
        <f t="shared" si="6"/>
        <v>97863.5865300689</v>
      </c>
      <c r="AQ13" s="34">
        <v>4163</v>
      </c>
      <c r="AR13" s="46">
        <v>1.03</v>
      </c>
      <c r="AS13" s="35">
        <v>1</v>
      </c>
      <c r="AT13" s="35">
        <v>9</v>
      </c>
      <c r="AU13" s="36">
        <f t="shared" si="15"/>
        <v>0.768435274819829</v>
      </c>
      <c r="AV13" s="35">
        <v>3.38</v>
      </c>
      <c r="AW13" s="37">
        <f t="shared" si="16"/>
        <v>11689.3044820252</v>
      </c>
      <c r="AX13" s="38">
        <v>1850</v>
      </c>
      <c r="AY13" s="39">
        <f t="shared" si="7"/>
        <v>17827.1944820252</v>
      </c>
      <c r="AZ13" s="40">
        <v>3.42</v>
      </c>
      <c r="BA13" s="35">
        <v>1.81</v>
      </c>
      <c r="BB13" s="35">
        <v>0.91</v>
      </c>
      <c r="BC13" s="26">
        <f t="shared" si="8"/>
        <v>2.6471</v>
      </c>
      <c r="BD13" s="40">
        <v>1</v>
      </c>
      <c r="BE13" s="35">
        <v>0</v>
      </c>
      <c r="BF13" s="41">
        <v>0</v>
      </c>
      <c r="BG13" s="30">
        <f t="shared" si="9"/>
        <v>1</v>
      </c>
      <c r="BH13" s="40">
        <v>1.33</v>
      </c>
      <c r="BI13" s="32">
        <v>0.5</v>
      </c>
      <c r="BJ13" s="42">
        <f t="shared" si="10"/>
        <v>107325.050561355</v>
      </c>
    </row>
    <row r="14" customHeight="1" spans="1:62">
      <c r="A14" s="34">
        <v>4163</v>
      </c>
      <c r="B14" s="47">
        <v>1.293</v>
      </c>
      <c r="C14" s="35">
        <v>1</v>
      </c>
      <c r="D14" s="35">
        <v>10</v>
      </c>
      <c r="E14" s="36">
        <f t="shared" si="11"/>
        <v>0.710802629208342</v>
      </c>
      <c r="F14" s="35">
        <v>3.38</v>
      </c>
      <c r="G14" s="37">
        <f t="shared" si="12"/>
        <v>10812.6066458733</v>
      </c>
      <c r="H14" s="38">
        <v>0</v>
      </c>
      <c r="I14" s="39">
        <f t="shared" si="17"/>
        <v>16195.3656458733</v>
      </c>
      <c r="J14" s="40">
        <v>3.42</v>
      </c>
      <c r="K14" s="35">
        <v>1.81</v>
      </c>
      <c r="L14" s="35">
        <v>0.91</v>
      </c>
      <c r="M14" s="26">
        <f t="shared" si="0"/>
        <v>2.6471</v>
      </c>
      <c r="N14" s="44">
        <v>2</v>
      </c>
      <c r="O14" s="35">
        <v>187</v>
      </c>
      <c r="P14" s="41">
        <v>0</v>
      </c>
      <c r="Q14" s="30">
        <f t="shared" si="1"/>
        <v>1.32757403906742</v>
      </c>
      <c r="R14" s="40">
        <v>1.23</v>
      </c>
      <c r="S14" s="32">
        <v>0.5</v>
      </c>
      <c r="T14" s="42">
        <f t="shared" si="2"/>
        <v>239414.84432335</v>
      </c>
      <c r="V14" s="34">
        <v>4163</v>
      </c>
      <c r="W14" s="47">
        <v>1.293</v>
      </c>
      <c r="X14" s="35">
        <v>1</v>
      </c>
      <c r="Y14" s="35">
        <v>10</v>
      </c>
      <c r="Z14" s="36">
        <f t="shared" si="13"/>
        <v>0.710802629208342</v>
      </c>
      <c r="AA14" s="35">
        <v>3.38</v>
      </c>
      <c r="AB14" s="37">
        <f t="shared" si="14"/>
        <v>10812.6066458733</v>
      </c>
      <c r="AC14" s="38">
        <v>1600</v>
      </c>
      <c r="AD14" s="39">
        <f t="shared" si="3"/>
        <v>17795.3656458733</v>
      </c>
      <c r="AE14" s="40">
        <v>3.42</v>
      </c>
      <c r="AF14" s="35">
        <v>1.81</v>
      </c>
      <c r="AG14" s="35">
        <v>0.91</v>
      </c>
      <c r="AH14" s="26">
        <f t="shared" si="4"/>
        <v>2.6471</v>
      </c>
      <c r="AI14" s="44">
        <v>2</v>
      </c>
      <c r="AJ14" s="35">
        <v>187</v>
      </c>
      <c r="AK14" s="41">
        <v>0</v>
      </c>
      <c r="AL14" s="30">
        <f t="shared" si="5"/>
        <v>1.32757403906742</v>
      </c>
      <c r="AM14" s="40">
        <v>1.23</v>
      </c>
      <c r="AN14" s="32">
        <v>0.5</v>
      </c>
      <c r="AO14" s="42">
        <f t="shared" si="6"/>
        <v>263067.521224471</v>
      </c>
      <c r="AQ14" s="34">
        <v>4163</v>
      </c>
      <c r="AR14" s="47">
        <v>1.293</v>
      </c>
      <c r="AS14" s="35">
        <v>1</v>
      </c>
      <c r="AT14" s="35">
        <v>10</v>
      </c>
      <c r="AU14" s="36">
        <f t="shared" si="15"/>
        <v>0.710802629208342</v>
      </c>
      <c r="AV14" s="35">
        <v>3.38</v>
      </c>
      <c r="AW14" s="37">
        <f t="shared" si="16"/>
        <v>10812.6066458733</v>
      </c>
      <c r="AX14" s="38">
        <v>1850</v>
      </c>
      <c r="AY14" s="39">
        <f t="shared" si="7"/>
        <v>18045.3656458733</v>
      </c>
      <c r="AZ14" s="40">
        <v>3.42</v>
      </c>
      <c r="BA14" s="35">
        <v>1.81</v>
      </c>
      <c r="BB14" s="35">
        <v>0.91</v>
      </c>
      <c r="BC14" s="26">
        <f t="shared" si="8"/>
        <v>2.6471</v>
      </c>
      <c r="BD14" s="44">
        <v>2</v>
      </c>
      <c r="BE14" s="35">
        <v>437</v>
      </c>
      <c r="BF14" s="41">
        <v>0</v>
      </c>
      <c r="BG14" s="30">
        <f t="shared" si="9"/>
        <v>1.66132825258574</v>
      </c>
      <c r="BH14" s="40">
        <v>1.33</v>
      </c>
      <c r="BI14" s="32">
        <v>0.5</v>
      </c>
      <c r="BJ14" s="42">
        <f t="shared" si="10"/>
        <v>360968.439724729</v>
      </c>
    </row>
    <row r="15" customHeight="1" spans="1:62">
      <c r="A15" s="34">
        <v>4163</v>
      </c>
      <c r="B15" s="46">
        <v>0.734</v>
      </c>
      <c r="C15" s="35">
        <v>1</v>
      </c>
      <c r="D15" s="35">
        <v>11</v>
      </c>
      <c r="E15" s="36">
        <f t="shared" si="11"/>
        <v>0.657492432017717</v>
      </c>
      <c r="F15" s="35">
        <v>3.38</v>
      </c>
      <c r="G15" s="37">
        <f t="shared" si="12"/>
        <v>10001.6611474328</v>
      </c>
      <c r="H15" s="38">
        <v>0</v>
      </c>
      <c r="I15" s="39">
        <f t="shared" si="17"/>
        <v>13057.3031474328</v>
      </c>
      <c r="J15" s="40">
        <v>3.42</v>
      </c>
      <c r="K15" s="35">
        <v>1.81</v>
      </c>
      <c r="L15" s="35">
        <v>0.91</v>
      </c>
      <c r="M15" s="26">
        <f t="shared" si="0"/>
        <v>2.6471</v>
      </c>
      <c r="N15" s="40">
        <v>1</v>
      </c>
      <c r="O15" s="35">
        <v>0</v>
      </c>
      <c r="P15" s="41">
        <v>0</v>
      </c>
      <c r="Q15" s="30">
        <f t="shared" si="1"/>
        <v>1</v>
      </c>
      <c r="R15" s="40">
        <v>1.23</v>
      </c>
      <c r="S15" s="32">
        <v>0.5</v>
      </c>
      <c r="T15" s="42">
        <f t="shared" si="2"/>
        <v>72698.434196929</v>
      </c>
      <c r="V15" s="34">
        <v>4163</v>
      </c>
      <c r="W15" s="46">
        <v>0.734</v>
      </c>
      <c r="X15" s="35">
        <v>1</v>
      </c>
      <c r="Y15" s="35">
        <v>11</v>
      </c>
      <c r="Z15" s="36">
        <f t="shared" si="13"/>
        <v>0.657492432017717</v>
      </c>
      <c r="AA15" s="35">
        <v>3.38</v>
      </c>
      <c r="AB15" s="37">
        <f t="shared" si="14"/>
        <v>10001.6611474328</v>
      </c>
      <c r="AC15" s="38">
        <v>1600</v>
      </c>
      <c r="AD15" s="39">
        <f t="shared" si="3"/>
        <v>14657.3031474328</v>
      </c>
      <c r="AE15" s="40">
        <v>3.42</v>
      </c>
      <c r="AF15" s="35">
        <v>1.81</v>
      </c>
      <c r="AG15" s="35">
        <v>0.91</v>
      </c>
      <c r="AH15" s="26">
        <f t="shared" si="4"/>
        <v>2.6471</v>
      </c>
      <c r="AI15" s="40">
        <v>1</v>
      </c>
      <c r="AJ15" s="35">
        <v>0</v>
      </c>
      <c r="AK15" s="41">
        <v>0</v>
      </c>
      <c r="AL15" s="30">
        <f t="shared" si="5"/>
        <v>1</v>
      </c>
      <c r="AM15" s="40">
        <v>1.23</v>
      </c>
      <c r="AN15" s="32">
        <v>0.5</v>
      </c>
      <c r="AO15" s="42">
        <f t="shared" si="6"/>
        <v>81606.666884929</v>
      </c>
      <c r="AQ15" s="34">
        <v>4163</v>
      </c>
      <c r="AR15" s="46">
        <v>0.734</v>
      </c>
      <c r="AS15" s="35">
        <v>1</v>
      </c>
      <c r="AT15" s="35">
        <v>11</v>
      </c>
      <c r="AU15" s="36">
        <f t="shared" si="15"/>
        <v>0.657492432017717</v>
      </c>
      <c r="AV15" s="35">
        <v>3.38</v>
      </c>
      <c r="AW15" s="37">
        <f t="shared" si="16"/>
        <v>10001.6611474328</v>
      </c>
      <c r="AX15" s="38">
        <v>1850</v>
      </c>
      <c r="AY15" s="39">
        <f t="shared" si="7"/>
        <v>14907.3031474328</v>
      </c>
      <c r="AZ15" s="40">
        <v>3.42</v>
      </c>
      <c r="BA15" s="35">
        <v>1.81</v>
      </c>
      <c r="BB15" s="35">
        <v>0.91</v>
      </c>
      <c r="BC15" s="26">
        <f t="shared" si="8"/>
        <v>2.6471</v>
      </c>
      <c r="BD15" s="40">
        <v>1</v>
      </c>
      <c r="BE15" s="35">
        <v>0</v>
      </c>
      <c r="BF15" s="41">
        <v>0</v>
      </c>
      <c r="BG15" s="30">
        <f t="shared" si="9"/>
        <v>1</v>
      </c>
      <c r="BH15" s="40">
        <v>1.33</v>
      </c>
      <c r="BI15" s="32">
        <v>0.5</v>
      </c>
      <c r="BJ15" s="42">
        <f t="shared" si="10"/>
        <v>89746.4301320574</v>
      </c>
    </row>
    <row r="16" customHeight="1" spans="1:62">
      <c r="A16" s="34">
        <v>4163</v>
      </c>
      <c r="B16" s="46">
        <v>0.734</v>
      </c>
      <c r="C16" s="35">
        <v>1</v>
      </c>
      <c r="D16" s="35">
        <v>12</v>
      </c>
      <c r="E16" s="36">
        <f t="shared" si="11"/>
        <v>0.608180499616388</v>
      </c>
      <c r="F16" s="35">
        <v>3.38</v>
      </c>
      <c r="G16" s="37">
        <f t="shared" si="12"/>
        <v>9251.53656137537</v>
      </c>
      <c r="H16" s="38">
        <v>0</v>
      </c>
      <c r="I16" s="39">
        <f t="shared" si="17"/>
        <v>12307.1785613754</v>
      </c>
      <c r="J16" s="40">
        <v>3.42</v>
      </c>
      <c r="K16" s="35">
        <v>1.81</v>
      </c>
      <c r="L16" s="35">
        <v>0.91</v>
      </c>
      <c r="M16" s="26">
        <f t="shared" si="0"/>
        <v>2.6471</v>
      </c>
      <c r="N16" s="40">
        <v>1</v>
      </c>
      <c r="O16" s="35">
        <v>0</v>
      </c>
      <c r="P16" s="41">
        <v>0</v>
      </c>
      <c r="Q16" s="30">
        <f t="shared" si="1"/>
        <v>1</v>
      </c>
      <c r="R16" s="40">
        <v>1.23</v>
      </c>
      <c r="S16" s="32">
        <v>0.5</v>
      </c>
      <c r="T16" s="42">
        <f t="shared" si="2"/>
        <v>68522.0064734355</v>
      </c>
      <c r="V16" s="34">
        <v>4163</v>
      </c>
      <c r="W16" s="46">
        <v>0.734</v>
      </c>
      <c r="X16" s="35">
        <v>1</v>
      </c>
      <c r="Y16" s="35">
        <v>12</v>
      </c>
      <c r="Z16" s="36">
        <f t="shared" si="13"/>
        <v>0.608180499616388</v>
      </c>
      <c r="AA16" s="35">
        <v>3.38</v>
      </c>
      <c r="AB16" s="37">
        <f t="shared" si="14"/>
        <v>9251.53656137537</v>
      </c>
      <c r="AC16" s="38">
        <v>1600</v>
      </c>
      <c r="AD16" s="39">
        <f t="shared" si="3"/>
        <v>13907.1785613754</v>
      </c>
      <c r="AE16" s="40">
        <v>3.42</v>
      </c>
      <c r="AF16" s="35">
        <v>1.81</v>
      </c>
      <c r="AG16" s="35">
        <v>0.91</v>
      </c>
      <c r="AH16" s="26">
        <f t="shared" si="4"/>
        <v>2.6471</v>
      </c>
      <c r="AI16" s="40">
        <v>1</v>
      </c>
      <c r="AJ16" s="35">
        <v>0</v>
      </c>
      <c r="AK16" s="41">
        <v>0</v>
      </c>
      <c r="AL16" s="30">
        <f t="shared" si="5"/>
        <v>1</v>
      </c>
      <c r="AM16" s="40">
        <v>1.23</v>
      </c>
      <c r="AN16" s="32">
        <v>0.5</v>
      </c>
      <c r="AO16" s="42">
        <f t="shared" si="6"/>
        <v>77430.2391614355</v>
      </c>
      <c r="AQ16" s="34">
        <v>4163</v>
      </c>
      <c r="AR16" s="46">
        <v>0.734</v>
      </c>
      <c r="AS16" s="35">
        <v>1</v>
      </c>
      <c r="AT16" s="35">
        <v>12</v>
      </c>
      <c r="AU16" s="36">
        <f t="shared" si="15"/>
        <v>0.608180499616388</v>
      </c>
      <c r="AV16" s="35">
        <v>3.38</v>
      </c>
      <c r="AW16" s="37">
        <f t="shared" si="16"/>
        <v>9251.53656137537</v>
      </c>
      <c r="AX16" s="38">
        <v>1850</v>
      </c>
      <c r="AY16" s="39">
        <f t="shared" si="7"/>
        <v>14157.1785613754</v>
      </c>
      <c r="AZ16" s="40">
        <v>3.42</v>
      </c>
      <c r="BA16" s="35">
        <v>1.81</v>
      </c>
      <c r="BB16" s="35">
        <v>0.91</v>
      </c>
      <c r="BC16" s="26">
        <f t="shared" si="8"/>
        <v>2.6471</v>
      </c>
      <c r="BD16" s="40">
        <v>1</v>
      </c>
      <c r="BE16" s="35">
        <v>0</v>
      </c>
      <c r="BF16" s="41">
        <v>0</v>
      </c>
      <c r="BG16" s="30">
        <f t="shared" si="9"/>
        <v>1</v>
      </c>
      <c r="BH16" s="40">
        <v>1.33</v>
      </c>
      <c r="BI16" s="32">
        <v>0.5</v>
      </c>
      <c r="BJ16" s="42">
        <f t="shared" si="10"/>
        <v>85230.4554391742</v>
      </c>
    </row>
    <row r="17" customHeight="1" spans="1:62">
      <c r="A17" s="34">
        <v>4163</v>
      </c>
      <c r="B17" s="47">
        <v>1.383</v>
      </c>
      <c r="C17" s="35">
        <v>1</v>
      </c>
      <c r="D17" s="35">
        <v>13</v>
      </c>
      <c r="E17" s="36">
        <f t="shared" si="11"/>
        <v>0.562566962145159</v>
      </c>
      <c r="F17" s="35">
        <v>3.38</v>
      </c>
      <c r="G17" s="37">
        <f t="shared" si="12"/>
        <v>8557.67131927222</v>
      </c>
      <c r="H17" s="38">
        <v>0</v>
      </c>
      <c r="I17" s="39">
        <f t="shared" si="17"/>
        <v>14315.1003192722</v>
      </c>
      <c r="J17" s="40">
        <v>3.42</v>
      </c>
      <c r="K17" s="35">
        <v>1.81</v>
      </c>
      <c r="L17" s="35">
        <v>0.91</v>
      </c>
      <c r="M17" s="26">
        <f t="shared" si="0"/>
        <v>2.6471</v>
      </c>
      <c r="N17" s="44">
        <v>2</v>
      </c>
      <c r="O17" s="35">
        <v>187</v>
      </c>
      <c r="P17" s="41">
        <v>0</v>
      </c>
      <c r="Q17" s="30">
        <f t="shared" si="1"/>
        <v>1.32757403906742</v>
      </c>
      <c r="R17" s="40">
        <v>1.23</v>
      </c>
      <c r="S17" s="32">
        <v>0.5</v>
      </c>
      <c r="T17" s="42">
        <f t="shared" si="2"/>
        <v>211619.026661802</v>
      </c>
      <c r="V17" s="34">
        <v>4163</v>
      </c>
      <c r="W17" s="47">
        <v>1.383</v>
      </c>
      <c r="X17" s="35">
        <v>1</v>
      </c>
      <c r="Y17" s="35">
        <v>13</v>
      </c>
      <c r="Z17" s="36">
        <f t="shared" si="13"/>
        <v>0.562566962145159</v>
      </c>
      <c r="AA17" s="35">
        <v>3.38</v>
      </c>
      <c r="AB17" s="37">
        <f t="shared" si="14"/>
        <v>8557.67131927222</v>
      </c>
      <c r="AC17" s="38">
        <v>1600</v>
      </c>
      <c r="AD17" s="39">
        <f t="shared" si="3"/>
        <v>15915.1003192722</v>
      </c>
      <c r="AE17" s="40">
        <v>3.42</v>
      </c>
      <c r="AF17" s="35">
        <v>1.81</v>
      </c>
      <c r="AG17" s="35">
        <v>0.91</v>
      </c>
      <c r="AH17" s="26">
        <f t="shared" si="4"/>
        <v>2.6471</v>
      </c>
      <c r="AI17" s="44">
        <v>2</v>
      </c>
      <c r="AJ17" s="35">
        <v>187</v>
      </c>
      <c r="AK17" s="41">
        <v>0</v>
      </c>
      <c r="AL17" s="30">
        <f t="shared" si="5"/>
        <v>1.32757403906742</v>
      </c>
      <c r="AM17" s="40">
        <v>1.23</v>
      </c>
      <c r="AN17" s="32">
        <v>0.5</v>
      </c>
      <c r="AO17" s="42">
        <f t="shared" si="6"/>
        <v>235271.703562923</v>
      </c>
      <c r="AQ17" s="34">
        <v>4163</v>
      </c>
      <c r="AR17" s="47">
        <v>1.383</v>
      </c>
      <c r="AS17" s="35">
        <v>1</v>
      </c>
      <c r="AT17" s="35">
        <v>13</v>
      </c>
      <c r="AU17" s="36">
        <f t="shared" si="15"/>
        <v>0.562566962145159</v>
      </c>
      <c r="AV17" s="35">
        <v>3.38</v>
      </c>
      <c r="AW17" s="37">
        <f t="shared" si="16"/>
        <v>8557.67131927222</v>
      </c>
      <c r="AX17" s="38">
        <v>1850</v>
      </c>
      <c r="AY17" s="39">
        <f t="shared" si="7"/>
        <v>16165.1003192722</v>
      </c>
      <c r="AZ17" s="40">
        <v>3.42</v>
      </c>
      <c r="BA17" s="35">
        <v>1.81</v>
      </c>
      <c r="BB17" s="35">
        <v>0.91</v>
      </c>
      <c r="BC17" s="26">
        <f t="shared" si="8"/>
        <v>2.6471</v>
      </c>
      <c r="BD17" s="44">
        <v>2</v>
      </c>
      <c r="BE17" s="35">
        <v>437</v>
      </c>
      <c r="BF17" s="41">
        <v>0</v>
      </c>
      <c r="BG17" s="30">
        <f t="shared" si="9"/>
        <v>1.66132825258574</v>
      </c>
      <c r="BH17" s="40">
        <v>1.33</v>
      </c>
      <c r="BI17" s="32">
        <v>0.5</v>
      </c>
      <c r="BJ17" s="42">
        <f t="shared" si="10"/>
        <v>323356.763988642</v>
      </c>
    </row>
    <row r="18" customHeight="1" spans="1:62">
      <c r="A18" s="34">
        <v>4163</v>
      </c>
      <c r="B18" s="46">
        <v>1.688</v>
      </c>
      <c r="C18" s="35">
        <v>1</v>
      </c>
      <c r="D18" s="35">
        <v>14</v>
      </c>
      <c r="E18" s="36">
        <f t="shared" si="11"/>
        <v>0.520374439984272</v>
      </c>
      <c r="F18" s="35">
        <v>3.38</v>
      </c>
      <c r="G18" s="37">
        <f t="shared" si="12"/>
        <v>7915.8459703268</v>
      </c>
      <c r="H18" s="38">
        <v>0</v>
      </c>
      <c r="I18" s="39">
        <f t="shared" si="17"/>
        <v>14942.9899703268</v>
      </c>
      <c r="J18" s="40">
        <v>3.42</v>
      </c>
      <c r="K18" s="35">
        <v>1.81</v>
      </c>
      <c r="L18" s="35">
        <v>0.91</v>
      </c>
      <c r="M18" s="26">
        <f t="shared" si="0"/>
        <v>2.6471</v>
      </c>
      <c r="N18" s="40">
        <v>1</v>
      </c>
      <c r="O18" s="35">
        <v>0</v>
      </c>
      <c r="P18" s="41">
        <v>0</v>
      </c>
      <c r="Q18" s="30">
        <f t="shared" si="1"/>
        <v>1</v>
      </c>
      <c r="R18" s="40">
        <v>1.23</v>
      </c>
      <c r="S18" s="32">
        <v>0.5</v>
      </c>
      <c r="T18" s="42">
        <f t="shared" si="2"/>
        <v>83197.2698188258</v>
      </c>
      <c r="V18" s="34">
        <v>4163</v>
      </c>
      <c r="W18" s="46">
        <v>1.688</v>
      </c>
      <c r="X18" s="35">
        <v>1</v>
      </c>
      <c r="Y18" s="35">
        <v>14</v>
      </c>
      <c r="Z18" s="36">
        <f t="shared" si="13"/>
        <v>0.520374439984272</v>
      </c>
      <c r="AA18" s="35">
        <v>3.38</v>
      </c>
      <c r="AB18" s="37">
        <f t="shared" si="14"/>
        <v>7915.8459703268</v>
      </c>
      <c r="AC18" s="38">
        <v>0</v>
      </c>
      <c r="AD18" s="39">
        <f t="shared" si="3"/>
        <v>14942.9899703268</v>
      </c>
      <c r="AE18" s="40">
        <v>3.42</v>
      </c>
      <c r="AF18" s="35">
        <v>1.81</v>
      </c>
      <c r="AG18" s="35">
        <v>0.91</v>
      </c>
      <c r="AH18" s="26">
        <f t="shared" si="4"/>
        <v>2.6471</v>
      </c>
      <c r="AI18" s="40">
        <v>1</v>
      </c>
      <c r="AJ18" s="35">
        <v>0</v>
      </c>
      <c r="AK18" s="41">
        <v>0</v>
      </c>
      <c r="AL18" s="30">
        <f t="shared" si="5"/>
        <v>1</v>
      </c>
      <c r="AM18" s="40">
        <v>1.23</v>
      </c>
      <c r="AN18" s="32">
        <v>0.5</v>
      </c>
      <c r="AO18" s="42">
        <f t="shared" si="6"/>
        <v>83197.2698188258</v>
      </c>
      <c r="AQ18" s="34">
        <v>4163</v>
      </c>
      <c r="AR18" s="46">
        <v>1.688</v>
      </c>
      <c r="AS18" s="35">
        <v>1</v>
      </c>
      <c r="AT18" s="35">
        <v>14</v>
      </c>
      <c r="AU18" s="36">
        <f t="shared" si="15"/>
        <v>0.520374439984272</v>
      </c>
      <c r="AV18" s="35">
        <v>3.38</v>
      </c>
      <c r="AW18" s="37">
        <f t="shared" si="16"/>
        <v>7915.8459703268</v>
      </c>
      <c r="AX18" s="38">
        <v>0</v>
      </c>
      <c r="AY18" s="39">
        <f t="shared" si="7"/>
        <v>14942.9899703268</v>
      </c>
      <c r="AZ18" s="40">
        <v>3.42</v>
      </c>
      <c r="BA18" s="35">
        <v>1.81</v>
      </c>
      <c r="BB18" s="35">
        <v>0.91</v>
      </c>
      <c r="BC18" s="26">
        <f t="shared" si="8"/>
        <v>2.6471</v>
      </c>
      <c r="BD18" s="40">
        <v>1</v>
      </c>
      <c r="BE18" s="35">
        <v>0</v>
      </c>
      <c r="BF18" s="41">
        <v>0</v>
      </c>
      <c r="BG18" s="30">
        <f t="shared" si="9"/>
        <v>1</v>
      </c>
      <c r="BH18" s="40">
        <v>1.33</v>
      </c>
      <c r="BI18" s="32">
        <v>0.5</v>
      </c>
      <c r="BJ18" s="42">
        <f t="shared" si="10"/>
        <v>89961.2754951531</v>
      </c>
    </row>
    <row r="19" customHeight="1" spans="1:62">
      <c r="A19" s="34">
        <v>4163</v>
      </c>
      <c r="B19" s="45">
        <v>0.939</v>
      </c>
      <c r="C19" s="35">
        <v>1</v>
      </c>
      <c r="D19" s="35">
        <v>15</v>
      </c>
      <c r="E19" s="36">
        <f t="shared" si="11"/>
        <v>0.481346356985452</v>
      </c>
      <c r="F19" s="35">
        <v>3.38</v>
      </c>
      <c r="G19" s="37">
        <f t="shared" si="12"/>
        <v>7322.15752255229</v>
      </c>
      <c r="H19" s="38">
        <v>0</v>
      </c>
      <c r="I19" s="39">
        <f t="shared" si="17"/>
        <v>11231.2145225523</v>
      </c>
      <c r="J19" s="40">
        <v>3.42</v>
      </c>
      <c r="K19" s="35">
        <v>1.81</v>
      </c>
      <c r="L19" s="35">
        <v>0.91</v>
      </c>
      <c r="M19" s="26">
        <f t="shared" si="0"/>
        <v>2.6471</v>
      </c>
      <c r="N19" s="40">
        <v>1</v>
      </c>
      <c r="O19" s="35">
        <v>0</v>
      </c>
      <c r="P19" s="41">
        <v>0</v>
      </c>
      <c r="Q19" s="30">
        <f t="shared" si="1"/>
        <v>1</v>
      </c>
      <c r="R19" s="40">
        <v>1.23</v>
      </c>
      <c r="S19" s="32">
        <v>0.5</v>
      </c>
      <c r="T19" s="42">
        <f t="shared" si="2"/>
        <v>62531.4202098379</v>
      </c>
      <c r="V19" s="34">
        <v>4163</v>
      </c>
      <c r="W19" s="45">
        <v>0.939</v>
      </c>
      <c r="X19" s="35">
        <v>1</v>
      </c>
      <c r="Y19" s="35">
        <v>15</v>
      </c>
      <c r="Z19" s="36">
        <f t="shared" si="13"/>
        <v>0.481346356985452</v>
      </c>
      <c r="AA19" s="35">
        <v>3.38</v>
      </c>
      <c r="AB19" s="37">
        <f t="shared" si="14"/>
        <v>7322.15752255229</v>
      </c>
      <c r="AC19" s="38">
        <v>0</v>
      </c>
      <c r="AD19" s="39">
        <f t="shared" si="3"/>
        <v>11231.2145225523</v>
      </c>
      <c r="AE19" s="40">
        <v>3.42</v>
      </c>
      <c r="AF19" s="35">
        <v>1.81</v>
      </c>
      <c r="AG19" s="35">
        <v>0.91</v>
      </c>
      <c r="AH19" s="26">
        <f t="shared" si="4"/>
        <v>2.6471</v>
      </c>
      <c r="AI19" s="40">
        <v>1</v>
      </c>
      <c r="AJ19" s="35">
        <v>0</v>
      </c>
      <c r="AK19" s="41">
        <v>0</v>
      </c>
      <c r="AL19" s="30">
        <f t="shared" si="5"/>
        <v>1</v>
      </c>
      <c r="AM19" s="40">
        <v>1.23</v>
      </c>
      <c r="AN19" s="32">
        <v>0.5</v>
      </c>
      <c r="AO19" s="42">
        <f t="shared" si="6"/>
        <v>62531.4202098379</v>
      </c>
      <c r="AQ19" s="34">
        <v>4163</v>
      </c>
      <c r="AR19" s="45">
        <v>0.939</v>
      </c>
      <c r="AS19" s="35">
        <v>1</v>
      </c>
      <c r="AT19" s="35">
        <v>15</v>
      </c>
      <c r="AU19" s="36">
        <f t="shared" si="15"/>
        <v>0.481346356985452</v>
      </c>
      <c r="AV19" s="35">
        <v>3.38</v>
      </c>
      <c r="AW19" s="37">
        <f t="shared" si="16"/>
        <v>7322.15752255229</v>
      </c>
      <c r="AX19" s="38">
        <v>0</v>
      </c>
      <c r="AY19" s="39">
        <f t="shared" si="7"/>
        <v>11231.2145225523</v>
      </c>
      <c r="AZ19" s="40">
        <v>3.42</v>
      </c>
      <c r="BA19" s="35">
        <v>1.81</v>
      </c>
      <c r="BB19" s="35">
        <v>0.91</v>
      </c>
      <c r="BC19" s="26">
        <f t="shared" si="8"/>
        <v>2.6471</v>
      </c>
      <c r="BD19" s="40">
        <v>1</v>
      </c>
      <c r="BE19" s="35">
        <v>0</v>
      </c>
      <c r="BF19" s="41">
        <v>0</v>
      </c>
      <c r="BG19" s="30">
        <f t="shared" si="9"/>
        <v>1</v>
      </c>
      <c r="BH19" s="40">
        <v>1.33</v>
      </c>
      <c r="BI19" s="32">
        <v>0.5</v>
      </c>
      <c r="BJ19" s="42">
        <f t="shared" si="10"/>
        <v>67615.2755114507</v>
      </c>
    </row>
    <row r="20" customHeight="1" spans="1:62">
      <c r="A20" s="34">
        <v>4163</v>
      </c>
      <c r="B20" s="43">
        <v>1.03</v>
      </c>
      <c r="C20" s="35">
        <v>1</v>
      </c>
      <c r="D20" s="35">
        <v>16</v>
      </c>
      <c r="E20" s="36">
        <f t="shared" si="11"/>
        <v>0.445245380211543</v>
      </c>
      <c r="F20" s="35">
        <v>3.38</v>
      </c>
      <c r="G20" s="37">
        <f t="shared" si="12"/>
        <v>6772.99570836087</v>
      </c>
      <c r="H20" s="38">
        <v>0</v>
      </c>
      <c r="I20" s="39">
        <f t="shared" si="17"/>
        <v>11060.8857083609</v>
      </c>
      <c r="J20" s="40">
        <v>3.42</v>
      </c>
      <c r="K20" s="35">
        <v>1.81</v>
      </c>
      <c r="L20" s="35">
        <v>0.91</v>
      </c>
      <c r="M20" s="26">
        <f t="shared" si="0"/>
        <v>2.6471</v>
      </c>
      <c r="N20" s="44">
        <v>2</v>
      </c>
      <c r="O20" s="35">
        <v>187</v>
      </c>
      <c r="P20" s="41">
        <v>0</v>
      </c>
      <c r="Q20" s="30">
        <f t="shared" si="1"/>
        <v>1.32757403906742</v>
      </c>
      <c r="R20" s="40">
        <v>1.23</v>
      </c>
      <c r="S20" s="32">
        <v>0.5</v>
      </c>
      <c r="T20" s="42">
        <f t="shared" si="2"/>
        <v>163512.222437556</v>
      </c>
      <c r="V20" s="34">
        <v>4163</v>
      </c>
      <c r="W20" s="43">
        <v>1.03</v>
      </c>
      <c r="X20" s="35">
        <v>1</v>
      </c>
      <c r="Y20" s="35">
        <v>16</v>
      </c>
      <c r="Z20" s="36">
        <f t="shared" si="13"/>
        <v>0.445245380211543</v>
      </c>
      <c r="AA20" s="35">
        <v>3.38</v>
      </c>
      <c r="AB20" s="37">
        <f t="shared" si="14"/>
        <v>6772.99570836087</v>
      </c>
      <c r="AC20" s="38">
        <v>0</v>
      </c>
      <c r="AD20" s="39">
        <f t="shared" si="3"/>
        <v>11060.8857083609</v>
      </c>
      <c r="AE20" s="40">
        <v>3.42</v>
      </c>
      <c r="AF20" s="35">
        <v>1.81</v>
      </c>
      <c r="AG20" s="35">
        <v>0.91</v>
      </c>
      <c r="AH20" s="26">
        <f t="shared" si="4"/>
        <v>2.6471</v>
      </c>
      <c r="AI20" s="44">
        <v>2</v>
      </c>
      <c r="AJ20" s="35">
        <v>187</v>
      </c>
      <c r="AK20" s="41">
        <v>0</v>
      </c>
      <c r="AL20" s="30">
        <f t="shared" si="5"/>
        <v>1.32757403906742</v>
      </c>
      <c r="AM20" s="40">
        <v>1.23</v>
      </c>
      <c r="AN20" s="32">
        <v>0.5</v>
      </c>
      <c r="AO20" s="42">
        <f t="shared" si="6"/>
        <v>163512.222437556</v>
      </c>
      <c r="AQ20" s="34">
        <v>4163</v>
      </c>
      <c r="AR20" s="43">
        <v>1.03</v>
      </c>
      <c r="AS20" s="35">
        <v>1</v>
      </c>
      <c r="AT20" s="35">
        <v>16</v>
      </c>
      <c r="AU20" s="36">
        <f t="shared" si="15"/>
        <v>0.445245380211543</v>
      </c>
      <c r="AV20" s="35">
        <v>3.38</v>
      </c>
      <c r="AW20" s="37">
        <f t="shared" si="16"/>
        <v>6772.99570836087</v>
      </c>
      <c r="AX20" s="38">
        <v>0</v>
      </c>
      <c r="AY20" s="39">
        <f t="shared" si="7"/>
        <v>11060.8857083609</v>
      </c>
      <c r="AZ20" s="40">
        <v>3.42</v>
      </c>
      <c r="BA20" s="35">
        <v>1.81</v>
      </c>
      <c r="BB20" s="35">
        <v>0.91</v>
      </c>
      <c r="BC20" s="26">
        <f t="shared" si="8"/>
        <v>2.6471</v>
      </c>
      <c r="BD20" s="44">
        <v>2</v>
      </c>
      <c r="BE20" s="35">
        <v>437</v>
      </c>
      <c r="BF20" s="41">
        <v>0</v>
      </c>
      <c r="BG20" s="30">
        <f t="shared" si="9"/>
        <v>1.66132825258574</v>
      </c>
      <c r="BH20" s="40">
        <v>1.33</v>
      </c>
      <c r="BI20" s="32">
        <v>0.5</v>
      </c>
      <c r="BJ20" s="42">
        <f t="shared" si="10"/>
        <v>221255.181772037</v>
      </c>
    </row>
    <row r="21" customHeight="1" spans="1:62">
      <c r="A21" s="34">
        <v>4163</v>
      </c>
      <c r="B21" s="35">
        <v>0</v>
      </c>
      <c r="C21" s="35">
        <v>1</v>
      </c>
      <c r="D21" s="35"/>
      <c r="E21" s="35"/>
      <c r="F21" s="35"/>
      <c r="G21" s="37">
        <v>0</v>
      </c>
      <c r="H21" s="38">
        <v>0</v>
      </c>
      <c r="I21" s="39">
        <f t="shared" si="17"/>
        <v>0</v>
      </c>
      <c r="J21" s="40">
        <v>3.42</v>
      </c>
      <c r="K21" s="35">
        <v>1.81</v>
      </c>
      <c r="L21" s="35">
        <v>0.91</v>
      </c>
      <c r="M21" s="26">
        <f t="shared" si="0"/>
        <v>2.6471</v>
      </c>
      <c r="N21" s="40">
        <v>1</v>
      </c>
      <c r="O21" s="35">
        <v>0</v>
      </c>
      <c r="P21" s="41">
        <v>0</v>
      </c>
      <c r="Q21" s="30">
        <f t="shared" si="1"/>
        <v>1</v>
      </c>
      <c r="R21" s="40">
        <v>1.23</v>
      </c>
      <c r="S21" s="32">
        <v>0.5</v>
      </c>
      <c r="T21" s="42">
        <f t="shared" si="2"/>
        <v>0</v>
      </c>
      <c r="V21" s="34">
        <v>4163</v>
      </c>
      <c r="W21" s="35">
        <v>0</v>
      </c>
      <c r="X21" s="35">
        <v>1</v>
      </c>
      <c r="Y21" s="35"/>
      <c r="Z21" s="35"/>
      <c r="AA21" s="35"/>
      <c r="AB21" s="37">
        <v>0</v>
      </c>
      <c r="AC21" s="38">
        <v>0</v>
      </c>
      <c r="AD21" s="39">
        <f t="shared" si="3"/>
        <v>0</v>
      </c>
      <c r="AE21" s="40">
        <v>3.42</v>
      </c>
      <c r="AF21" s="35">
        <v>1.81</v>
      </c>
      <c r="AG21" s="35">
        <v>0.91</v>
      </c>
      <c r="AH21" s="26">
        <f t="shared" si="4"/>
        <v>2.6471</v>
      </c>
      <c r="AI21" s="40">
        <v>1</v>
      </c>
      <c r="AJ21" s="35">
        <v>0</v>
      </c>
      <c r="AK21" s="41">
        <v>0</v>
      </c>
      <c r="AL21" s="30">
        <f t="shared" si="5"/>
        <v>1</v>
      </c>
      <c r="AM21" s="40">
        <v>1.23</v>
      </c>
      <c r="AN21" s="32">
        <v>0.5</v>
      </c>
      <c r="AO21" s="42">
        <f t="shared" si="6"/>
        <v>0</v>
      </c>
      <c r="AQ21" s="34">
        <v>4163</v>
      </c>
      <c r="AR21" s="35">
        <v>0</v>
      </c>
      <c r="AS21" s="35">
        <v>1</v>
      </c>
      <c r="AT21" s="35"/>
      <c r="AU21" s="35"/>
      <c r="AV21" s="35"/>
      <c r="AW21" s="37">
        <v>0</v>
      </c>
      <c r="AX21" s="38">
        <v>0</v>
      </c>
      <c r="AY21" s="39">
        <f t="shared" si="7"/>
        <v>0</v>
      </c>
      <c r="AZ21" s="40">
        <v>3.42</v>
      </c>
      <c r="BA21" s="35">
        <v>1.81</v>
      </c>
      <c r="BB21" s="35">
        <v>0.91</v>
      </c>
      <c r="BC21" s="26">
        <f t="shared" si="8"/>
        <v>2.6471</v>
      </c>
      <c r="BD21" s="40">
        <v>1</v>
      </c>
      <c r="BE21" s="35">
        <v>0</v>
      </c>
      <c r="BF21" s="41">
        <v>0</v>
      </c>
      <c r="BG21" s="30">
        <f t="shared" si="9"/>
        <v>1</v>
      </c>
      <c r="BH21" s="40">
        <v>1.33</v>
      </c>
      <c r="BI21" s="32">
        <v>0.5</v>
      </c>
      <c r="BJ21" s="42">
        <f t="shared" si="10"/>
        <v>0</v>
      </c>
    </row>
    <row r="22" customHeight="1" spans="1:62">
      <c r="A22" s="48" t="s">
        <v>24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50">
        <f>SUM(T4:T21)</f>
        <v>2559226.71183743</v>
      </c>
      <c r="M22" s="50"/>
      <c r="N22" s="50"/>
      <c r="O22" s="50"/>
      <c r="P22" s="50"/>
      <c r="Q22" s="50"/>
      <c r="R22" s="50"/>
      <c r="S22" s="50"/>
      <c r="T22" s="50"/>
      <c r="V22" s="48" t="s">
        <v>25</v>
      </c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50">
        <f>SUM(AO4:AO21)</f>
        <v>2748755.95784703</v>
      </c>
      <c r="AH22" s="50"/>
      <c r="AI22" s="50"/>
      <c r="AJ22" s="50"/>
      <c r="AK22" s="50"/>
      <c r="AL22" s="50"/>
      <c r="AM22" s="50"/>
      <c r="AN22" s="50"/>
      <c r="AO22" s="50"/>
      <c r="AQ22" s="48" t="s">
        <v>26</v>
      </c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50">
        <f>SUM(BJ4:BJ21)</f>
        <v>3476625.77590508</v>
      </c>
      <c r="BC22" s="50"/>
      <c r="BD22" s="50"/>
      <c r="BE22" s="50"/>
      <c r="BF22" s="50"/>
      <c r="BG22" s="50"/>
      <c r="BH22" s="50"/>
      <c r="BI22" s="50"/>
      <c r="BJ22" s="50"/>
    </row>
    <row r="23" customHeight="1" spans="1:6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2"/>
      <c r="M23" s="52"/>
      <c r="N23" s="52"/>
      <c r="O23" s="52"/>
      <c r="P23" s="52"/>
      <c r="Q23" s="52"/>
      <c r="R23" s="52"/>
      <c r="S23" s="52"/>
      <c r="T23" s="52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2"/>
      <c r="AH23" s="52"/>
      <c r="AI23" s="52"/>
      <c r="AJ23" s="52"/>
      <c r="AK23" s="52"/>
      <c r="AL23" s="52"/>
      <c r="AM23" s="52"/>
      <c r="AN23" s="52"/>
      <c r="AO23" s="52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2"/>
      <c r="BC23" s="52"/>
      <c r="BD23" s="52"/>
      <c r="BE23" s="52"/>
      <c r="BF23" s="52"/>
      <c r="BG23" s="52"/>
      <c r="BH23" s="52"/>
      <c r="BI23" s="52"/>
      <c r="BJ23" s="52"/>
    </row>
    <row r="24" customHeight="1" spans="1:6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2"/>
      <c r="M24" s="52"/>
      <c r="N24" s="52"/>
      <c r="O24" s="52"/>
      <c r="P24" s="52"/>
      <c r="Q24" s="52"/>
      <c r="R24" s="52"/>
      <c r="S24" s="52"/>
      <c r="T24" s="52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2"/>
      <c r="AH24" s="52"/>
      <c r="AI24" s="52"/>
      <c r="AJ24" s="52"/>
      <c r="AK24" s="52"/>
      <c r="AL24" s="52"/>
      <c r="AM24" s="52"/>
      <c r="AN24" s="52"/>
      <c r="AO24" s="52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2"/>
      <c r="BC24" s="52"/>
      <c r="BD24" s="52"/>
      <c r="BE24" s="52"/>
      <c r="BF24" s="52"/>
      <c r="BG24" s="52"/>
      <c r="BH24" s="52"/>
      <c r="BI24" s="52"/>
      <c r="BJ24" s="52"/>
    </row>
    <row r="27" customHeight="1" spans="1:62">
      <c r="A27" s="4" t="s">
        <v>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6"/>
      <c r="V27" s="4" t="s">
        <v>0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6"/>
      <c r="AQ27" s="4" t="s">
        <v>0</v>
      </c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6"/>
    </row>
    <row r="28" customHeight="1" spans="1:62">
      <c r="A28" s="7" t="s">
        <v>1</v>
      </c>
      <c r="B28" s="8"/>
      <c r="C28" s="8"/>
      <c r="D28" s="8"/>
      <c r="E28" s="8"/>
      <c r="F28" s="8"/>
      <c r="G28" s="8"/>
      <c r="H28" s="8"/>
      <c r="I28" s="9"/>
      <c r="J28" s="10" t="s">
        <v>2</v>
      </c>
      <c r="K28" s="11"/>
      <c r="L28" s="11"/>
      <c r="M28" s="12"/>
      <c r="N28" s="13" t="s">
        <v>3</v>
      </c>
      <c r="O28" s="14"/>
      <c r="P28" s="15"/>
      <c r="Q28" s="16"/>
      <c r="R28" s="17" t="s">
        <v>4</v>
      </c>
      <c r="S28" s="18"/>
      <c r="T28" s="19" t="s">
        <v>5</v>
      </c>
      <c r="V28" s="7" t="s">
        <v>1</v>
      </c>
      <c r="W28" s="8"/>
      <c r="X28" s="8"/>
      <c r="Y28" s="8"/>
      <c r="Z28" s="8"/>
      <c r="AA28" s="8"/>
      <c r="AB28" s="8"/>
      <c r="AC28" s="8"/>
      <c r="AD28" s="9"/>
      <c r="AE28" s="10" t="s">
        <v>2</v>
      </c>
      <c r="AF28" s="11"/>
      <c r="AG28" s="11"/>
      <c r="AH28" s="12"/>
      <c r="AI28" s="13" t="s">
        <v>3</v>
      </c>
      <c r="AJ28" s="14"/>
      <c r="AK28" s="15"/>
      <c r="AL28" s="16"/>
      <c r="AM28" s="17" t="s">
        <v>4</v>
      </c>
      <c r="AN28" s="18"/>
      <c r="AO28" s="19" t="s">
        <v>5</v>
      </c>
      <c r="AQ28" s="7" t="s">
        <v>1</v>
      </c>
      <c r="AR28" s="8"/>
      <c r="AS28" s="8"/>
      <c r="AT28" s="8"/>
      <c r="AU28" s="8"/>
      <c r="AV28" s="8"/>
      <c r="AW28" s="8"/>
      <c r="AX28" s="8"/>
      <c r="AY28" s="9"/>
      <c r="AZ28" s="10" t="s">
        <v>2</v>
      </c>
      <c r="BA28" s="11"/>
      <c r="BB28" s="11"/>
      <c r="BC28" s="12"/>
      <c r="BD28" s="13" t="s">
        <v>3</v>
      </c>
      <c r="BE28" s="14"/>
      <c r="BF28" s="15"/>
      <c r="BG28" s="16"/>
      <c r="BH28" s="17" t="s">
        <v>4</v>
      </c>
      <c r="BI28" s="18"/>
      <c r="BJ28" s="19" t="s">
        <v>5</v>
      </c>
    </row>
    <row r="29" customHeight="1" spans="1:62">
      <c r="A29" s="20" t="s">
        <v>6</v>
      </c>
      <c r="B29" s="21" t="s">
        <v>7</v>
      </c>
      <c r="C29" s="21" t="s">
        <v>8</v>
      </c>
      <c r="D29" s="21" t="s">
        <v>9</v>
      </c>
      <c r="E29" s="21" t="s">
        <v>10</v>
      </c>
      <c r="F29" s="21" t="s">
        <v>11</v>
      </c>
      <c r="G29" s="21" t="s">
        <v>12</v>
      </c>
      <c r="H29" s="22" t="s">
        <v>13</v>
      </c>
      <c r="I29" s="23" t="s">
        <v>1</v>
      </c>
      <c r="J29" s="24" t="s">
        <v>14</v>
      </c>
      <c r="K29" s="25" t="s">
        <v>15</v>
      </c>
      <c r="L29" s="25" t="s">
        <v>16</v>
      </c>
      <c r="M29" s="26" t="s">
        <v>17</v>
      </c>
      <c r="N29" s="27" t="s">
        <v>18</v>
      </c>
      <c r="O29" s="28" t="s">
        <v>19</v>
      </c>
      <c r="P29" s="29" t="s">
        <v>20</v>
      </c>
      <c r="Q29" s="30" t="s">
        <v>21</v>
      </c>
      <c r="R29" s="31" t="s">
        <v>22</v>
      </c>
      <c r="S29" s="32" t="s">
        <v>23</v>
      </c>
      <c r="T29" s="33"/>
      <c r="V29" s="20" t="s">
        <v>6</v>
      </c>
      <c r="W29" s="21" t="s">
        <v>7</v>
      </c>
      <c r="X29" s="21" t="s">
        <v>8</v>
      </c>
      <c r="Y29" s="21" t="s">
        <v>9</v>
      </c>
      <c r="Z29" s="21" t="s">
        <v>10</v>
      </c>
      <c r="AA29" s="21" t="s">
        <v>11</v>
      </c>
      <c r="AB29" s="21" t="s">
        <v>12</v>
      </c>
      <c r="AC29" s="22" t="s">
        <v>13</v>
      </c>
      <c r="AD29" s="23" t="s">
        <v>1</v>
      </c>
      <c r="AE29" s="24" t="s">
        <v>14</v>
      </c>
      <c r="AF29" s="25" t="s">
        <v>15</v>
      </c>
      <c r="AG29" s="25" t="s">
        <v>16</v>
      </c>
      <c r="AH29" s="26" t="s">
        <v>17</v>
      </c>
      <c r="AI29" s="27" t="s">
        <v>18</v>
      </c>
      <c r="AJ29" s="28" t="s">
        <v>19</v>
      </c>
      <c r="AK29" s="29" t="s">
        <v>20</v>
      </c>
      <c r="AL29" s="30" t="s">
        <v>21</v>
      </c>
      <c r="AM29" s="31" t="s">
        <v>22</v>
      </c>
      <c r="AN29" s="32" t="s">
        <v>23</v>
      </c>
      <c r="AO29" s="33"/>
      <c r="AQ29" s="20" t="s">
        <v>6</v>
      </c>
      <c r="AR29" s="21" t="s">
        <v>7</v>
      </c>
      <c r="AS29" s="21" t="s">
        <v>8</v>
      </c>
      <c r="AT29" s="21" t="s">
        <v>9</v>
      </c>
      <c r="AU29" s="21" t="s">
        <v>10</v>
      </c>
      <c r="AV29" s="21" t="s">
        <v>11</v>
      </c>
      <c r="AW29" s="21" t="s">
        <v>12</v>
      </c>
      <c r="AX29" s="22" t="s">
        <v>13</v>
      </c>
      <c r="AY29" s="23" t="s">
        <v>1</v>
      </c>
      <c r="AZ29" s="24" t="s">
        <v>14</v>
      </c>
      <c r="BA29" s="25" t="s">
        <v>15</v>
      </c>
      <c r="BB29" s="25" t="s">
        <v>16</v>
      </c>
      <c r="BC29" s="26" t="s">
        <v>17</v>
      </c>
      <c r="BD29" s="27" t="s">
        <v>18</v>
      </c>
      <c r="BE29" s="28" t="s">
        <v>19</v>
      </c>
      <c r="BF29" s="29" t="s">
        <v>20</v>
      </c>
      <c r="BG29" s="30" t="s">
        <v>21</v>
      </c>
      <c r="BH29" s="31" t="s">
        <v>22</v>
      </c>
      <c r="BI29" s="32" t="s">
        <v>23</v>
      </c>
      <c r="BJ29" s="33"/>
    </row>
    <row r="30" customHeight="1" spans="1:62">
      <c r="A30" s="34">
        <v>0</v>
      </c>
      <c r="B30" s="35">
        <v>0</v>
      </c>
      <c r="C30" s="35">
        <v>1</v>
      </c>
      <c r="D30" s="35">
        <v>0</v>
      </c>
      <c r="E30" s="36">
        <v>1.55</v>
      </c>
      <c r="F30" s="35"/>
      <c r="G30" s="37">
        <v>0</v>
      </c>
      <c r="H30" s="38">
        <v>0</v>
      </c>
      <c r="I30" s="39">
        <f t="shared" ref="I30:I47" si="18">A30*B30*C30+G30+H30</f>
        <v>0</v>
      </c>
      <c r="J30" s="40">
        <v>4.07</v>
      </c>
      <c r="K30" s="35">
        <v>1.81</v>
      </c>
      <c r="L30" s="35">
        <v>0.91</v>
      </c>
      <c r="M30" s="26">
        <f t="shared" ref="M30:M47" si="19">K30*L30+1</f>
        <v>2.6471</v>
      </c>
      <c r="N30" s="40">
        <v>1</v>
      </c>
      <c r="O30" s="35">
        <v>0</v>
      </c>
      <c r="P30" s="41">
        <v>0</v>
      </c>
      <c r="Q30" s="30">
        <f t="shared" ref="Q30:Q47" si="20">1+2.78*O30/(O30+1400)+P30</f>
        <v>1</v>
      </c>
      <c r="R30" s="40">
        <v>1.33</v>
      </c>
      <c r="S30" s="32">
        <v>0.5</v>
      </c>
      <c r="T30" s="42">
        <f t="shared" ref="T30:T47" si="21">I30*J30*M30*N30*(Q30)*R30*S30</f>
        <v>0</v>
      </c>
      <c r="V30" s="34">
        <v>0</v>
      </c>
      <c r="W30" s="35">
        <v>0</v>
      </c>
      <c r="X30" s="35">
        <v>1</v>
      </c>
      <c r="Y30" s="35">
        <v>0</v>
      </c>
      <c r="Z30" s="36">
        <v>1.55</v>
      </c>
      <c r="AA30" s="35"/>
      <c r="AB30" s="37">
        <v>0</v>
      </c>
      <c r="AC30" s="38">
        <v>0</v>
      </c>
      <c r="AD30" s="39">
        <f t="shared" ref="AD30:AD47" si="22">V30*W30*X30+AB30+AC30</f>
        <v>0</v>
      </c>
      <c r="AE30" s="40">
        <v>4.07</v>
      </c>
      <c r="AF30" s="35">
        <v>1.81</v>
      </c>
      <c r="AG30" s="35">
        <v>0.91</v>
      </c>
      <c r="AH30" s="26">
        <f t="shared" ref="AH30:AH47" si="23">AF30*AG30+1</f>
        <v>2.6471</v>
      </c>
      <c r="AI30" s="40">
        <v>1</v>
      </c>
      <c r="AJ30" s="35">
        <v>0</v>
      </c>
      <c r="AK30" s="41">
        <v>0</v>
      </c>
      <c r="AL30" s="30">
        <f t="shared" ref="AL30:AL47" si="24">1+2.78*AJ30/(AJ30+1400)+AK30</f>
        <v>1</v>
      </c>
      <c r="AM30" s="40">
        <v>1.33</v>
      </c>
      <c r="AN30" s="32">
        <v>0.5</v>
      </c>
      <c r="AO30" s="42">
        <f t="shared" ref="AO30:AO47" si="25">AD30*AE30*AH30*AI30*(AL30)*AM30*AN30</f>
        <v>0</v>
      </c>
      <c r="AQ30" s="34">
        <v>0</v>
      </c>
      <c r="AR30" s="35">
        <v>0</v>
      </c>
      <c r="AS30" s="35">
        <v>1</v>
      </c>
      <c r="AT30" s="35">
        <v>0</v>
      </c>
      <c r="AU30" s="36">
        <v>1.55</v>
      </c>
      <c r="AV30" s="35"/>
      <c r="AW30" s="37">
        <v>0</v>
      </c>
      <c r="AX30" s="38">
        <v>0</v>
      </c>
      <c r="AY30" s="39">
        <f t="shared" ref="AY30:AY47" si="26">AQ30*AR30*AS30+AW30+AX30</f>
        <v>0</v>
      </c>
      <c r="AZ30" s="40">
        <v>4.07</v>
      </c>
      <c r="BA30" s="35">
        <v>1.81</v>
      </c>
      <c r="BB30" s="35">
        <v>0.91</v>
      </c>
      <c r="BC30" s="26">
        <f t="shared" ref="BC30:BC47" si="27">BA30*BB30+1</f>
        <v>2.6471</v>
      </c>
      <c r="BD30" s="40">
        <v>1</v>
      </c>
      <c r="BE30" s="35">
        <v>0</v>
      </c>
      <c r="BF30" s="41">
        <v>0</v>
      </c>
      <c r="BG30" s="30">
        <f t="shared" ref="BG30:BG47" si="28">1+2.78*BE30/(BE30+1400)+BF30</f>
        <v>1</v>
      </c>
      <c r="BH30" s="40">
        <v>1.33</v>
      </c>
      <c r="BI30" s="32">
        <v>0.5</v>
      </c>
      <c r="BJ30" s="42">
        <f t="shared" ref="BJ30:BJ47" si="29">AY30*AZ30*BC30*BD30*(BG30)*BH30*BI30</f>
        <v>0</v>
      </c>
    </row>
    <row r="31" customHeight="1" spans="1:62">
      <c r="A31" s="34">
        <v>3945</v>
      </c>
      <c r="B31" s="43">
        <v>0.939</v>
      </c>
      <c r="C31" s="35">
        <v>1</v>
      </c>
      <c r="D31" s="35">
        <v>1</v>
      </c>
      <c r="E31" s="36">
        <f t="shared" ref="E31:E46" si="30">E30-E30*0.075</f>
        <v>1.43375</v>
      </c>
      <c r="F31" s="35">
        <v>3.38</v>
      </c>
      <c r="G31" s="37">
        <f t="shared" ref="G31:G46" si="31">A31*E30*F31</f>
        <v>20667.855</v>
      </c>
      <c r="H31" s="38">
        <v>0</v>
      </c>
      <c r="I31" s="39">
        <f t="shared" si="18"/>
        <v>24372.21</v>
      </c>
      <c r="J31" s="40">
        <v>4.07</v>
      </c>
      <c r="K31" s="35">
        <v>1.81</v>
      </c>
      <c r="L31" s="35">
        <v>0.91</v>
      </c>
      <c r="M31" s="26">
        <f t="shared" si="19"/>
        <v>2.6471</v>
      </c>
      <c r="N31" s="40">
        <v>1</v>
      </c>
      <c r="O31" s="35">
        <v>0</v>
      </c>
      <c r="P31" s="41">
        <v>0</v>
      </c>
      <c r="Q31" s="30">
        <f t="shared" si="20"/>
        <v>1</v>
      </c>
      <c r="R31" s="40">
        <v>1.33</v>
      </c>
      <c r="S31" s="32">
        <v>0.5</v>
      </c>
      <c r="T31" s="42">
        <f t="shared" si="21"/>
        <v>174614.905830646</v>
      </c>
      <c r="V31" s="34">
        <v>3945</v>
      </c>
      <c r="W31" s="43">
        <v>0.939</v>
      </c>
      <c r="X31" s="35">
        <v>1</v>
      </c>
      <c r="Y31" s="35">
        <v>1</v>
      </c>
      <c r="Z31" s="36">
        <f t="shared" ref="Z31:Z46" si="32">Z30-Z30*0.075</f>
        <v>1.43375</v>
      </c>
      <c r="AA31" s="35">
        <v>3.38</v>
      </c>
      <c r="AB31" s="37">
        <f t="shared" ref="AB31:AB46" si="33">V31*Z30*AA31</f>
        <v>20667.855</v>
      </c>
      <c r="AC31" s="38">
        <v>0</v>
      </c>
      <c r="AD31" s="39">
        <f t="shared" si="22"/>
        <v>24372.21</v>
      </c>
      <c r="AE31" s="40">
        <v>4.07</v>
      </c>
      <c r="AF31" s="35">
        <v>1.81</v>
      </c>
      <c r="AG31" s="35">
        <v>0.91</v>
      </c>
      <c r="AH31" s="26">
        <f t="shared" si="23"/>
        <v>2.6471</v>
      </c>
      <c r="AI31" s="40">
        <v>1</v>
      </c>
      <c r="AJ31" s="35">
        <v>0</v>
      </c>
      <c r="AK31" s="41">
        <v>0</v>
      </c>
      <c r="AL31" s="30">
        <f t="shared" si="24"/>
        <v>1</v>
      </c>
      <c r="AM31" s="40">
        <v>1.33</v>
      </c>
      <c r="AN31" s="32">
        <v>0.5</v>
      </c>
      <c r="AO31" s="42">
        <f t="shared" si="25"/>
        <v>174614.905830646</v>
      </c>
      <c r="AQ31" s="34">
        <v>4403</v>
      </c>
      <c r="AR31" s="43">
        <v>0.939</v>
      </c>
      <c r="AS31" s="35">
        <v>1</v>
      </c>
      <c r="AT31" s="35">
        <v>1</v>
      </c>
      <c r="AU31" s="36">
        <f t="shared" ref="AU31:AU46" si="34">AU30-AU30*0.075</f>
        <v>1.43375</v>
      </c>
      <c r="AV31" s="35">
        <v>3.38</v>
      </c>
      <c r="AW31" s="37">
        <f t="shared" ref="AW31:AW46" si="35">AQ31*AU30*AV31</f>
        <v>23067.317</v>
      </c>
      <c r="AX31" s="38">
        <v>0</v>
      </c>
      <c r="AY31" s="39">
        <f t="shared" si="26"/>
        <v>27201.734</v>
      </c>
      <c r="AZ31" s="40">
        <v>4.07</v>
      </c>
      <c r="BA31" s="35">
        <v>1.81</v>
      </c>
      <c r="BB31" s="35">
        <v>0.91</v>
      </c>
      <c r="BC31" s="26">
        <f t="shared" si="27"/>
        <v>2.6471</v>
      </c>
      <c r="BD31" s="40">
        <v>1</v>
      </c>
      <c r="BE31" s="35">
        <v>0</v>
      </c>
      <c r="BF31" s="41">
        <v>0</v>
      </c>
      <c r="BG31" s="30">
        <f t="shared" si="28"/>
        <v>1</v>
      </c>
      <c r="BH31" s="40">
        <v>1.33</v>
      </c>
      <c r="BI31" s="32">
        <v>0.5</v>
      </c>
      <c r="BJ31" s="42">
        <f t="shared" si="29"/>
        <v>194887.054593748</v>
      </c>
    </row>
    <row r="32" customHeight="1" spans="1:62">
      <c r="A32" s="34">
        <v>3945</v>
      </c>
      <c r="B32" s="45">
        <v>1.03</v>
      </c>
      <c r="C32" s="35">
        <v>1</v>
      </c>
      <c r="D32" s="35">
        <v>2</v>
      </c>
      <c r="E32" s="36">
        <f t="shared" si="30"/>
        <v>1.32621875</v>
      </c>
      <c r="F32" s="35">
        <v>3.38</v>
      </c>
      <c r="G32" s="37">
        <f t="shared" si="31"/>
        <v>19117.765875</v>
      </c>
      <c r="H32" s="38">
        <v>0</v>
      </c>
      <c r="I32" s="39">
        <f t="shared" si="18"/>
        <v>23181.115875</v>
      </c>
      <c r="J32" s="40">
        <v>4.07</v>
      </c>
      <c r="K32" s="35">
        <v>1.81</v>
      </c>
      <c r="L32" s="35">
        <v>0.91</v>
      </c>
      <c r="M32" s="26">
        <f t="shared" si="19"/>
        <v>2.6471</v>
      </c>
      <c r="N32" s="40">
        <v>1</v>
      </c>
      <c r="O32" s="35">
        <v>0</v>
      </c>
      <c r="P32" s="41">
        <v>0</v>
      </c>
      <c r="Q32" s="30">
        <f t="shared" si="20"/>
        <v>1</v>
      </c>
      <c r="R32" s="40">
        <v>1.33</v>
      </c>
      <c r="S32" s="32">
        <v>0.5</v>
      </c>
      <c r="T32" s="42">
        <f t="shared" si="21"/>
        <v>166081.301841828</v>
      </c>
      <c r="V32" s="34">
        <v>3945</v>
      </c>
      <c r="W32" s="45">
        <v>1.03</v>
      </c>
      <c r="X32" s="35">
        <v>1</v>
      </c>
      <c r="Y32" s="35">
        <v>2</v>
      </c>
      <c r="Z32" s="36">
        <f t="shared" si="32"/>
        <v>1.32621875</v>
      </c>
      <c r="AA32" s="35">
        <v>3.38</v>
      </c>
      <c r="AB32" s="37">
        <f t="shared" si="33"/>
        <v>19117.765875</v>
      </c>
      <c r="AC32" s="38">
        <v>0</v>
      </c>
      <c r="AD32" s="39">
        <f t="shared" si="22"/>
        <v>23181.115875</v>
      </c>
      <c r="AE32" s="40">
        <v>4.07</v>
      </c>
      <c r="AF32" s="35">
        <v>1.81</v>
      </c>
      <c r="AG32" s="35">
        <v>0.91</v>
      </c>
      <c r="AH32" s="26">
        <f t="shared" si="23"/>
        <v>2.6471</v>
      </c>
      <c r="AI32" s="40">
        <v>1</v>
      </c>
      <c r="AJ32" s="35">
        <v>0</v>
      </c>
      <c r="AK32" s="41">
        <v>0</v>
      </c>
      <c r="AL32" s="30">
        <f t="shared" si="24"/>
        <v>1</v>
      </c>
      <c r="AM32" s="40">
        <v>1.33</v>
      </c>
      <c r="AN32" s="32">
        <v>0.5</v>
      </c>
      <c r="AO32" s="42">
        <f t="shared" si="25"/>
        <v>166081.301841828</v>
      </c>
      <c r="AQ32" s="34">
        <v>4403</v>
      </c>
      <c r="AR32" s="45">
        <v>1.03</v>
      </c>
      <c r="AS32" s="35">
        <v>1</v>
      </c>
      <c r="AT32" s="35">
        <v>2</v>
      </c>
      <c r="AU32" s="36">
        <f t="shared" si="34"/>
        <v>1.32621875</v>
      </c>
      <c r="AV32" s="35">
        <v>3.38</v>
      </c>
      <c r="AW32" s="37">
        <f t="shared" si="35"/>
        <v>21337.268225</v>
      </c>
      <c r="AX32" s="38">
        <v>0</v>
      </c>
      <c r="AY32" s="39">
        <f t="shared" si="26"/>
        <v>25872.358225</v>
      </c>
      <c r="AZ32" s="40">
        <v>4.07</v>
      </c>
      <c r="BA32" s="35">
        <v>1.81</v>
      </c>
      <c r="BB32" s="35">
        <v>0.91</v>
      </c>
      <c r="BC32" s="26">
        <f t="shared" si="27"/>
        <v>2.6471</v>
      </c>
      <c r="BD32" s="40">
        <v>1</v>
      </c>
      <c r="BE32" s="35">
        <v>0</v>
      </c>
      <c r="BF32" s="41">
        <v>0</v>
      </c>
      <c r="BG32" s="30">
        <f t="shared" si="28"/>
        <v>1</v>
      </c>
      <c r="BH32" s="40">
        <v>1.33</v>
      </c>
      <c r="BI32" s="32">
        <v>0.5</v>
      </c>
      <c r="BJ32" s="42">
        <f t="shared" si="29"/>
        <v>185362.730547419</v>
      </c>
    </row>
    <row r="33" customHeight="1" spans="1:62">
      <c r="A33" s="34">
        <v>3945</v>
      </c>
      <c r="B33" s="45">
        <v>1.293</v>
      </c>
      <c r="C33" s="35">
        <v>1</v>
      </c>
      <c r="D33" s="35">
        <v>3</v>
      </c>
      <c r="E33" s="36">
        <f t="shared" si="30"/>
        <v>1.22675234375</v>
      </c>
      <c r="F33" s="35">
        <v>3.38</v>
      </c>
      <c r="G33" s="37">
        <f t="shared" si="31"/>
        <v>17683.933434375</v>
      </c>
      <c r="H33" s="38">
        <v>0</v>
      </c>
      <c r="I33" s="39">
        <f t="shared" si="18"/>
        <v>22784.818434375</v>
      </c>
      <c r="J33" s="40">
        <v>4.07</v>
      </c>
      <c r="K33" s="35">
        <v>1.81</v>
      </c>
      <c r="L33" s="35">
        <v>0.91</v>
      </c>
      <c r="M33" s="26">
        <f t="shared" si="19"/>
        <v>2.6471</v>
      </c>
      <c r="N33" s="40">
        <v>1</v>
      </c>
      <c r="O33" s="35">
        <v>0</v>
      </c>
      <c r="P33" s="41">
        <v>0</v>
      </c>
      <c r="Q33" s="30">
        <f t="shared" si="20"/>
        <v>1</v>
      </c>
      <c r="R33" s="40">
        <v>1.33</v>
      </c>
      <c r="S33" s="32">
        <v>0.5</v>
      </c>
      <c r="T33" s="42">
        <f t="shared" si="21"/>
        <v>163242.02545796</v>
      </c>
      <c r="V33" s="34">
        <v>3945</v>
      </c>
      <c r="W33" s="45">
        <v>1.293</v>
      </c>
      <c r="X33" s="35">
        <v>1</v>
      </c>
      <c r="Y33" s="35">
        <v>3</v>
      </c>
      <c r="Z33" s="36">
        <f t="shared" si="32"/>
        <v>1.22675234375</v>
      </c>
      <c r="AA33" s="35">
        <v>3.38</v>
      </c>
      <c r="AB33" s="37">
        <f t="shared" si="33"/>
        <v>17683.933434375</v>
      </c>
      <c r="AC33" s="38">
        <v>0</v>
      </c>
      <c r="AD33" s="39">
        <f t="shared" si="22"/>
        <v>22784.818434375</v>
      </c>
      <c r="AE33" s="40">
        <v>4.07</v>
      </c>
      <c r="AF33" s="35">
        <v>1.81</v>
      </c>
      <c r="AG33" s="35">
        <v>0.91</v>
      </c>
      <c r="AH33" s="26">
        <f t="shared" si="23"/>
        <v>2.6471</v>
      </c>
      <c r="AI33" s="40">
        <v>1</v>
      </c>
      <c r="AJ33" s="35">
        <v>0</v>
      </c>
      <c r="AK33" s="41">
        <v>0</v>
      </c>
      <c r="AL33" s="30">
        <f t="shared" si="24"/>
        <v>1</v>
      </c>
      <c r="AM33" s="40">
        <v>1.33</v>
      </c>
      <c r="AN33" s="32">
        <v>0.5</v>
      </c>
      <c r="AO33" s="42">
        <f t="shared" si="25"/>
        <v>163242.02545796</v>
      </c>
      <c r="AQ33" s="34">
        <v>4403</v>
      </c>
      <c r="AR33" s="45">
        <v>1.293</v>
      </c>
      <c r="AS33" s="35">
        <v>1</v>
      </c>
      <c r="AT33" s="35">
        <v>3</v>
      </c>
      <c r="AU33" s="36">
        <f t="shared" si="34"/>
        <v>1.22675234375</v>
      </c>
      <c r="AV33" s="35">
        <v>3.38</v>
      </c>
      <c r="AW33" s="37">
        <f t="shared" si="35"/>
        <v>19736.973108125</v>
      </c>
      <c r="AX33" s="38">
        <v>0</v>
      </c>
      <c r="AY33" s="39">
        <f t="shared" si="26"/>
        <v>25430.052108125</v>
      </c>
      <c r="AZ33" s="40">
        <v>4.07</v>
      </c>
      <c r="BA33" s="35">
        <v>1.81</v>
      </c>
      <c r="BB33" s="35">
        <v>0.91</v>
      </c>
      <c r="BC33" s="26">
        <f t="shared" si="27"/>
        <v>2.6471</v>
      </c>
      <c r="BD33" s="40">
        <v>1</v>
      </c>
      <c r="BE33" s="35">
        <v>0</v>
      </c>
      <c r="BF33" s="41">
        <v>0</v>
      </c>
      <c r="BG33" s="30">
        <f t="shared" si="28"/>
        <v>1</v>
      </c>
      <c r="BH33" s="40">
        <v>1.33</v>
      </c>
      <c r="BI33" s="32">
        <v>0.5</v>
      </c>
      <c r="BJ33" s="42">
        <f t="shared" si="29"/>
        <v>182193.824611255</v>
      </c>
    </row>
    <row r="34" customHeight="1" spans="1:62">
      <c r="A34" s="34">
        <v>3945</v>
      </c>
      <c r="B34" s="43">
        <v>0.734</v>
      </c>
      <c r="C34" s="35">
        <v>1</v>
      </c>
      <c r="D34" s="35">
        <v>4</v>
      </c>
      <c r="E34" s="36">
        <f t="shared" si="30"/>
        <v>1.13474591796875</v>
      </c>
      <c r="F34" s="35">
        <v>3.38</v>
      </c>
      <c r="G34" s="37">
        <f t="shared" si="31"/>
        <v>16357.6384267969</v>
      </c>
      <c r="H34" s="38">
        <v>0</v>
      </c>
      <c r="I34" s="39">
        <f t="shared" si="18"/>
        <v>19253.2684267969</v>
      </c>
      <c r="J34" s="40">
        <v>4.07</v>
      </c>
      <c r="K34" s="35">
        <v>1.81</v>
      </c>
      <c r="L34" s="35">
        <v>0.91</v>
      </c>
      <c r="M34" s="26">
        <f t="shared" si="19"/>
        <v>2.6471</v>
      </c>
      <c r="N34" s="40">
        <v>1</v>
      </c>
      <c r="O34" s="35">
        <v>0</v>
      </c>
      <c r="P34" s="41">
        <v>0</v>
      </c>
      <c r="Q34" s="30">
        <f t="shared" si="20"/>
        <v>1</v>
      </c>
      <c r="R34" s="40">
        <v>1.33</v>
      </c>
      <c r="S34" s="32">
        <v>0.5</v>
      </c>
      <c r="T34" s="42">
        <f t="shared" si="21"/>
        <v>137940.205392834</v>
      </c>
      <c r="V34" s="34">
        <v>3945</v>
      </c>
      <c r="W34" s="43">
        <v>0.734</v>
      </c>
      <c r="X34" s="35">
        <v>1</v>
      </c>
      <c r="Y34" s="35">
        <v>4</v>
      </c>
      <c r="Z34" s="36">
        <f t="shared" si="32"/>
        <v>1.13474591796875</v>
      </c>
      <c r="AA34" s="35">
        <v>3.38</v>
      </c>
      <c r="AB34" s="37">
        <f t="shared" si="33"/>
        <v>16357.6384267969</v>
      </c>
      <c r="AC34" s="38">
        <v>0</v>
      </c>
      <c r="AD34" s="39">
        <f t="shared" si="22"/>
        <v>19253.2684267969</v>
      </c>
      <c r="AE34" s="40">
        <v>4.07</v>
      </c>
      <c r="AF34" s="35">
        <v>1.81</v>
      </c>
      <c r="AG34" s="35">
        <v>0.91</v>
      </c>
      <c r="AH34" s="26">
        <f t="shared" si="23"/>
        <v>2.6471</v>
      </c>
      <c r="AI34" s="40">
        <v>1</v>
      </c>
      <c r="AJ34" s="35">
        <v>0</v>
      </c>
      <c r="AK34" s="41">
        <v>0</v>
      </c>
      <c r="AL34" s="30">
        <f t="shared" si="24"/>
        <v>1</v>
      </c>
      <c r="AM34" s="40">
        <v>1.33</v>
      </c>
      <c r="AN34" s="32">
        <v>0.5</v>
      </c>
      <c r="AO34" s="42">
        <f t="shared" si="25"/>
        <v>137940.205392834</v>
      </c>
      <c r="AQ34" s="34">
        <v>4403</v>
      </c>
      <c r="AR34" s="43">
        <v>0.734</v>
      </c>
      <c r="AS34" s="35">
        <v>1</v>
      </c>
      <c r="AT34" s="35">
        <v>4</v>
      </c>
      <c r="AU34" s="36">
        <f t="shared" si="34"/>
        <v>1.13474591796875</v>
      </c>
      <c r="AV34" s="35">
        <v>3.38</v>
      </c>
      <c r="AW34" s="37">
        <f t="shared" si="35"/>
        <v>18256.7001250156</v>
      </c>
      <c r="AX34" s="38">
        <v>0</v>
      </c>
      <c r="AY34" s="39">
        <f t="shared" si="26"/>
        <v>21488.5021250156</v>
      </c>
      <c r="AZ34" s="40">
        <v>4.07</v>
      </c>
      <c r="BA34" s="35">
        <v>1.81</v>
      </c>
      <c r="BB34" s="35">
        <v>0.91</v>
      </c>
      <c r="BC34" s="26">
        <f t="shared" si="27"/>
        <v>2.6471</v>
      </c>
      <c r="BD34" s="40">
        <v>1</v>
      </c>
      <c r="BE34" s="35">
        <v>0</v>
      </c>
      <c r="BF34" s="41">
        <v>0</v>
      </c>
      <c r="BG34" s="30">
        <f t="shared" si="28"/>
        <v>1</v>
      </c>
      <c r="BH34" s="40">
        <v>1.33</v>
      </c>
      <c r="BI34" s="32">
        <v>0.5</v>
      </c>
      <c r="BJ34" s="42">
        <f t="shared" si="29"/>
        <v>153954.556234385</v>
      </c>
    </row>
    <row r="35" customHeight="1" spans="1:62">
      <c r="A35" s="34">
        <v>3945</v>
      </c>
      <c r="B35" s="45">
        <v>0.734</v>
      </c>
      <c r="C35" s="35">
        <v>1</v>
      </c>
      <c r="D35" s="35">
        <v>5</v>
      </c>
      <c r="E35" s="36">
        <f t="shared" si="30"/>
        <v>1.04963997412109</v>
      </c>
      <c r="F35" s="35">
        <v>3.38</v>
      </c>
      <c r="G35" s="37">
        <f t="shared" si="31"/>
        <v>15130.8155447871</v>
      </c>
      <c r="H35" s="38">
        <v>0</v>
      </c>
      <c r="I35" s="39">
        <f t="shared" si="18"/>
        <v>18026.4455447871</v>
      </c>
      <c r="J35" s="40">
        <v>4.07</v>
      </c>
      <c r="K35" s="35">
        <v>1.81</v>
      </c>
      <c r="L35" s="35">
        <v>0.91</v>
      </c>
      <c r="M35" s="26">
        <f t="shared" si="19"/>
        <v>2.6471</v>
      </c>
      <c r="N35" s="40">
        <v>1</v>
      </c>
      <c r="O35" s="35">
        <v>0</v>
      </c>
      <c r="P35" s="41">
        <v>0</v>
      </c>
      <c r="Q35" s="30">
        <f t="shared" si="20"/>
        <v>1</v>
      </c>
      <c r="R35" s="40">
        <v>1.33</v>
      </c>
      <c r="S35" s="32">
        <v>0.5</v>
      </c>
      <c r="T35" s="42">
        <f t="shared" si="21"/>
        <v>129150.622420547</v>
      </c>
      <c r="V35" s="34">
        <v>3945</v>
      </c>
      <c r="W35" s="45">
        <v>0.734</v>
      </c>
      <c r="X35" s="35">
        <v>1</v>
      </c>
      <c r="Y35" s="35">
        <v>5</v>
      </c>
      <c r="Z35" s="36">
        <f t="shared" si="32"/>
        <v>1.04963997412109</v>
      </c>
      <c r="AA35" s="35">
        <v>3.38</v>
      </c>
      <c r="AB35" s="37">
        <f t="shared" si="33"/>
        <v>15130.8155447871</v>
      </c>
      <c r="AC35" s="38">
        <v>0</v>
      </c>
      <c r="AD35" s="39">
        <f t="shared" si="22"/>
        <v>18026.4455447871</v>
      </c>
      <c r="AE35" s="40">
        <v>4.07</v>
      </c>
      <c r="AF35" s="35">
        <v>1.81</v>
      </c>
      <c r="AG35" s="35">
        <v>0.91</v>
      </c>
      <c r="AH35" s="26">
        <f t="shared" si="23"/>
        <v>2.6471</v>
      </c>
      <c r="AI35" s="40">
        <v>1</v>
      </c>
      <c r="AJ35" s="35">
        <v>0</v>
      </c>
      <c r="AK35" s="41">
        <v>0</v>
      </c>
      <c r="AL35" s="30">
        <f t="shared" si="24"/>
        <v>1</v>
      </c>
      <c r="AM35" s="40">
        <v>1.33</v>
      </c>
      <c r="AN35" s="32">
        <v>0.5</v>
      </c>
      <c r="AO35" s="42">
        <f t="shared" si="25"/>
        <v>129150.622420547</v>
      </c>
      <c r="AQ35" s="34">
        <v>4403</v>
      </c>
      <c r="AR35" s="45">
        <v>0.734</v>
      </c>
      <c r="AS35" s="35">
        <v>1</v>
      </c>
      <c r="AT35" s="35">
        <v>5</v>
      </c>
      <c r="AU35" s="36">
        <f t="shared" si="34"/>
        <v>1.04963997412109</v>
      </c>
      <c r="AV35" s="35">
        <v>3.38</v>
      </c>
      <c r="AW35" s="37">
        <f t="shared" si="35"/>
        <v>16887.4476156395</v>
      </c>
      <c r="AX35" s="38">
        <v>0</v>
      </c>
      <c r="AY35" s="39">
        <f t="shared" si="26"/>
        <v>20119.2496156395</v>
      </c>
      <c r="AZ35" s="40">
        <v>4.07</v>
      </c>
      <c r="BA35" s="35">
        <v>1.81</v>
      </c>
      <c r="BB35" s="35">
        <v>0.91</v>
      </c>
      <c r="BC35" s="26">
        <f t="shared" si="27"/>
        <v>2.6471</v>
      </c>
      <c r="BD35" s="40">
        <v>1</v>
      </c>
      <c r="BE35" s="35">
        <v>0</v>
      </c>
      <c r="BF35" s="41">
        <v>0</v>
      </c>
      <c r="BG35" s="30">
        <f t="shared" si="28"/>
        <v>1</v>
      </c>
      <c r="BH35" s="40">
        <v>1.33</v>
      </c>
      <c r="BI35" s="32">
        <v>0.5</v>
      </c>
      <c r="BJ35" s="42">
        <f t="shared" si="29"/>
        <v>144144.534985467</v>
      </c>
    </row>
    <row r="36" customHeight="1" spans="1:62">
      <c r="A36" s="34">
        <v>3945</v>
      </c>
      <c r="B36" s="45">
        <v>1.383</v>
      </c>
      <c r="C36" s="35">
        <v>1</v>
      </c>
      <c r="D36" s="35">
        <v>6</v>
      </c>
      <c r="E36" s="36">
        <f t="shared" si="30"/>
        <v>0.970916976062012</v>
      </c>
      <c r="F36" s="35">
        <v>3.38</v>
      </c>
      <c r="G36" s="37">
        <f t="shared" si="31"/>
        <v>13996.0043789281</v>
      </c>
      <c r="H36" s="38">
        <v>0</v>
      </c>
      <c r="I36" s="39">
        <f t="shared" si="18"/>
        <v>19451.9393789281</v>
      </c>
      <c r="J36" s="40">
        <v>4.07</v>
      </c>
      <c r="K36" s="35">
        <v>1.81</v>
      </c>
      <c r="L36" s="35">
        <v>0.91</v>
      </c>
      <c r="M36" s="26">
        <f t="shared" si="19"/>
        <v>2.6471</v>
      </c>
      <c r="N36" s="40">
        <v>1</v>
      </c>
      <c r="O36" s="35">
        <v>0</v>
      </c>
      <c r="P36" s="41">
        <v>0</v>
      </c>
      <c r="Q36" s="30">
        <f t="shared" si="20"/>
        <v>1</v>
      </c>
      <c r="R36" s="40">
        <v>1.33</v>
      </c>
      <c r="S36" s="32">
        <v>0.5</v>
      </c>
      <c r="T36" s="42">
        <f t="shared" si="21"/>
        <v>139363.585119075</v>
      </c>
      <c r="V36" s="34">
        <v>3945</v>
      </c>
      <c r="W36" s="45">
        <v>1.383</v>
      </c>
      <c r="X36" s="35">
        <v>1</v>
      </c>
      <c r="Y36" s="35">
        <v>6</v>
      </c>
      <c r="Z36" s="36">
        <f t="shared" si="32"/>
        <v>0.970916976062012</v>
      </c>
      <c r="AA36" s="35">
        <v>3.38</v>
      </c>
      <c r="AB36" s="37">
        <f t="shared" si="33"/>
        <v>13996.0043789281</v>
      </c>
      <c r="AC36" s="38">
        <v>0</v>
      </c>
      <c r="AD36" s="39">
        <f t="shared" si="22"/>
        <v>19451.9393789281</v>
      </c>
      <c r="AE36" s="40">
        <v>4.07</v>
      </c>
      <c r="AF36" s="35">
        <v>1.81</v>
      </c>
      <c r="AG36" s="35">
        <v>0.91</v>
      </c>
      <c r="AH36" s="26">
        <f t="shared" si="23"/>
        <v>2.6471</v>
      </c>
      <c r="AI36" s="40">
        <v>1</v>
      </c>
      <c r="AJ36" s="35">
        <v>0</v>
      </c>
      <c r="AK36" s="41">
        <v>0</v>
      </c>
      <c r="AL36" s="30">
        <f t="shared" si="24"/>
        <v>1</v>
      </c>
      <c r="AM36" s="40">
        <v>1.33</v>
      </c>
      <c r="AN36" s="32">
        <v>0.5</v>
      </c>
      <c r="AO36" s="42">
        <f t="shared" si="25"/>
        <v>139363.585119075</v>
      </c>
      <c r="AQ36" s="34">
        <v>4403</v>
      </c>
      <c r="AR36" s="45">
        <v>1.383</v>
      </c>
      <c r="AS36" s="35">
        <v>1</v>
      </c>
      <c r="AT36" s="35">
        <v>6</v>
      </c>
      <c r="AU36" s="36">
        <f t="shared" si="34"/>
        <v>0.970916976062012</v>
      </c>
      <c r="AV36" s="35">
        <v>3.38</v>
      </c>
      <c r="AW36" s="37">
        <f t="shared" si="35"/>
        <v>15620.8890444665</v>
      </c>
      <c r="AX36" s="38">
        <v>0</v>
      </c>
      <c r="AY36" s="39">
        <f t="shared" si="26"/>
        <v>21710.2380444665</v>
      </c>
      <c r="AZ36" s="40">
        <v>4.07</v>
      </c>
      <c r="BA36" s="35">
        <v>1.81</v>
      </c>
      <c r="BB36" s="35">
        <v>0.91</v>
      </c>
      <c r="BC36" s="26">
        <f t="shared" si="27"/>
        <v>2.6471</v>
      </c>
      <c r="BD36" s="40">
        <v>1</v>
      </c>
      <c r="BE36" s="35">
        <v>0</v>
      </c>
      <c r="BF36" s="41">
        <v>0</v>
      </c>
      <c r="BG36" s="30">
        <f t="shared" si="28"/>
        <v>1</v>
      </c>
      <c r="BH36" s="40">
        <v>1.33</v>
      </c>
      <c r="BI36" s="32">
        <v>0.5</v>
      </c>
      <c r="BJ36" s="42">
        <f t="shared" si="29"/>
        <v>155543.185115155</v>
      </c>
    </row>
    <row r="37" customHeight="1" spans="1:62">
      <c r="A37" s="34">
        <v>3945</v>
      </c>
      <c r="B37" s="43">
        <v>1.688</v>
      </c>
      <c r="C37" s="35">
        <v>1</v>
      </c>
      <c r="D37" s="35">
        <v>7</v>
      </c>
      <c r="E37" s="36">
        <f t="shared" si="30"/>
        <v>0.898098202857361</v>
      </c>
      <c r="F37" s="35">
        <v>3.38</v>
      </c>
      <c r="G37" s="37">
        <f t="shared" si="31"/>
        <v>12946.3040505085</v>
      </c>
      <c r="H37" s="38">
        <v>0</v>
      </c>
      <c r="I37" s="39">
        <f t="shared" si="18"/>
        <v>19605.4640505085</v>
      </c>
      <c r="J37" s="40">
        <v>4.07</v>
      </c>
      <c r="K37" s="35">
        <v>1.81</v>
      </c>
      <c r="L37" s="35">
        <v>0.91</v>
      </c>
      <c r="M37" s="26">
        <f t="shared" si="19"/>
        <v>2.6471</v>
      </c>
      <c r="N37" s="40">
        <v>1</v>
      </c>
      <c r="O37" s="35">
        <v>0</v>
      </c>
      <c r="P37" s="41">
        <v>0</v>
      </c>
      <c r="Q37" s="30">
        <f t="shared" si="20"/>
        <v>1</v>
      </c>
      <c r="R37" s="40">
        <v>1.33</v>
      </c>
      <c r="S37" s="32">
        <v>0.5</v>
      </c>
      <c r="T37" s="42">
        <f t="shared" si="21"/>
        <v>140463.51393434</v>
      </c>
      <c r="V37" s="34">
        <v>3945</v>
      </c>
      <c r="W37" s="43">
        <v>1.688</v>
      </c>
      <c r="X37" s="35">
        <v>1</v>
      </c>
      <c r="Y37" s="35">
        <v>7</v>
      </c>
      <c r="Z37" s="36">
        <f t="shared" si="32"/>
        <v>0.898098202857361</v>
      </c>
      <c r="AA37" s="35">
        <v>3.38</v>
      </c>
      <c r="AB37" s="37">
        <f t="shared" si="33"/>
        <v>12946.3040505085</v>
      </c>
      <c r="AC37" s="38">
        <v>0</v>
      </c>
      <c r="AD37" s="39">
        <f t="shared" si="22"/>
        <v>19605.4640505085</v>
      </c>
      <c r="AE37" s="40">
        <v>4.07</v>
      </c>
      <c r="AF37" s="35">
        <v>1.81</v>
      </c>
      <c r="AG37" s="35">
        <v>0.91</v>
      </c>
      <c r="AH37" s="26">
        <f t="shared" si="23"/>
        <v>2.6471</v>
      </c>
      <c r="AI37" s="40">
        <v>1</v>
      </c>
      <c r="AJ37" s="35">
        <v>0</v>
      </c>
      <c r="AK37" s="41">
        <v>0</v>
      </c>
      <c r="AL37" s="30">
        <f t="shared" si="24"/>
        <v>1</v>
      </c>
      <c r="AM37" s="40">
        <v>1.33</v>
      </c>
      <c r="AN37" s="32">
        <v>0.5</v>
      </c>
      <c r="AO37" s="42">
        <f t="shared" si="25"/>
        <v>140463.51393434</v>
      </c>
      <c r="AQ37" s="34">
        <v>4403</v>
      </c>
      <c r="AR37" s="43">
        <v>1.688</v>
      </c>
      <c r="AS37" s="35">
        <v>1</v>
      </c>
      <c r="AT37" s="35">
        <v>7</v>
      </c>
      <c r="AU37" s="36">
        <f t="shared" si="34"/>
        <v>0.898098202857361</v>
      </c>
      <c r="AV37" s="35">
        <v>3.38</v>
      </c>
      <c r="AW37" s="37">
        <f t="shared" si="35"/>
        <v>14449.3223661315</v>
      </c>
      <c r="AX37" s="38">
        <v>0</v>
      </c>
      <c r="AY37" s="39">
        <f t="shared" si="26"/>
        <v>21881.5863661315</v>
      </c>
      <c r="AZ37" s="40">
        <v>4.07</v>
      </c>
      <c r="BA37" s="35">
        <v>1.81</v>
      </c>
      <c r="BB37" s="35">
        <v>0.91</v>
      </c>
      <c r="BC37" s="26">
        <f t="shared" si="27"/>
        <v>2.6471</v>
      </c>
      <c r="BD37" s="40">
        <v>1</v>
      </c>
      <c r="BE37" s="35">
        <v>0</v>
      </c>
      <c r="BF37" s="41">
        <v>0</v>
      </c>
      <c r="BG37" s="30">
        <f t="shared" si="28"/>
        <v>1</v>
      </c>
      <c r="BH37" s="40">
        <v>1.33</v>
      </c>
      <c r="BI37" s="32">
        <v>0.5</v>
      </c>
      <c r="BJ37" s="42">
        <f t="shared" si="29"/>
        <v>156770.811623041</v>
      </c>
    </row>
    <row r="38" customHeight="1" spans="1:62">
      <c r="A38" s="34">
        <v>3945</v>
      </c>
      <c r="B38" s="46">
        <v>0.939</v>
      </c>
      <c r="C38" s="35">
        <v>1</v>
      </c>
      <c r="D38" s="35">
        <v>8</v>
      </c>
      <c r="E38" s="36">
        <f t="shared" si="30"/>
        <v>0.830740837643059</v>
      </c>
      <c r="F38" s="35">
        <v>3.38</v>
      </c>
      <c r="G38" s="37">
        <f t="shared" si="31"/>
        <v>11975.3312467203</v>
      </c>
      <c r="H38" s="38">
        <v>0</v>
      </c>
      <c r="I38" s="39">
        <f t="shared" si="18"/>
        <v>15679.6862467203</v>
      </c>
      <c r="J38" s="40">
        <v>4.07</v>
      </c>
      <c r="K38" s="35">
        <v>1.81</v>
      </c>
      <c r="L38" s="35">
        <v>0.91</v>
      </c>
      <c r="M38" s="26">
        <f t="shared" si="19"/>
        <v>2.6471</v>
      </c>
      <c r="N38" s="40">
        <v>1</v>
      </c>
      <c r="O38" s="35">
        <v>0</v>
      </c>
      <c r="P38" s="41">
        <v>0</v>
      </c>
      <c r="Q38" s="30">
        <f t="shared" si="20"/>
        <v>1</v>
      </c>
      <c r="R38" s="40">
        <v>1.33</v>
      </c>
      <c r="S38" s="32">
        <v>0.5</v>
      </c>
      <c r="T38" s="42">
        <f t="shared" si="21"/>
        <v>112337.245470359</v>
      </c>
      <c r="V38" s="34">
        <v>3945</v>
      </c>
      <c r="W38" s="46">
        <v>0.939</v>
      </c>
      <c r="X38" s="35">
        <v>1</v>
      </c>
      <c r="Y38" s="35">
        <v>8</v>
      </c>
      <c r="Z38" s="36">
        <f t="shared" si="32"/>
        <v>0.830740837643059</v>
      </c>
      <c r="AA38" s="35">
        <v>3.38</v>
      </c>
      <c r="AB38" s="37">
        <f t="shared" si="33"/>
        <v>11975.3312467203</v>
      </c>
      <c r="AC38" s="38">
        <v>0</v>
      </c>
      <c r="AD38" s="39">
        <f t="shared" si="22"/>
        <v>15679.6862467203</v>
      </c>
      <c r="AE38" s="40">
        <v>4.07</v>
      </c>
      <c r="AF38" s="35">
        <v>1.81</v>
      </c>
      <c r="AG38" s="35">
        <v>0.91</v>
      </c>
      <c r="AH38" s="26">
        <f t="shared" si="23"/>
        <v>2.6471</v>
      </c>
      <c r="AI38" s="40">
        <v>1</v>
      </c>
      <c r="AJ38" s="35">
        <v>0</v>
      </c>
      <c r="AK38" s="41">
        <v>0</v>
      </c>
      <c r="AL38" s="30">
        <f t="shared" si="24"/>
        <v>1</v>
      </c>
      <c r="AM38" s="40">
        <v>1.33</v>
      </c>
      <c r="AN38" s="32">
        <v>0.5</v>
      </c>
      <c r="AO38" s="42">
        <f t="shared" si="25"/>
        <v>112337.245470359</v>
      </c>
      <c r="AQ38" s="34">
        <v>4403</v>
      </c>
      <c r="AR38" s="46">
        <v>0.939</v>
      </c>
      <c r="AS38" s="35">
        <v>1</v>
      </c>
      <c r="AT38" s="35">
        <v>8</v>
      </c>
      <c r="AU38" s="36">
        <f t="shared" si="34"/>
        <v>0.830740837643059</v>
      </c>
      <c r="AV38" s="35">
        <v>3.38</v>
      </c>
      <c r="AW38" s="37">
        <f t="shared" si="35"/>
        <v>13365.6231886716</v>
      </c>
      <c r="AX38" s="38">
        <v>0</v>
      </c>
      <c r="AY38" s="39">
        <f t="shared" si="26"/>
        <v>17500.0401886716</v>
      </c>
      <c r="AZ38" s="40">
        <v>4.07</v>
      </c>
      <c r="BA38" s="35">
        <v>1.81</v>
      </c>
      <c r="BB38" s="35">
        <v>0.91</v>
      </c>
      <c r="BC38" s="26">
        <f t="shared" si="27"/>
        <v>2.6471</v>
      </c>
      <c r="BD38" s="40">
        <v>1</v>
      </c>
      <c r="BE38" s="35">
        <v>0</v>
      </c>
      <c r="BF38" s="41">
        <v>0</v>
      </c>
      <c r="BG38" s="30">
        <f t="shared" si="28"/>
        <v>1</v>
      </c>
      <c r="BH38" s="40">
        <v>1.33</v>
      </c>
      <c r="BI38" s="32">
        <v>0.5</v>
      </c>
      <c r="BJ38" s="42">
        <f t="shared" si="29"/>
        <v>125379.18676958</v>
      </c>
    </row>
    <row r="39" customHeight="1" spans="1:62">
      <c r="A39" s="34">
        <v>3945</v>
      </c>
      <c r="B39" s="46">
        <v>1.03</v>
      </c>
      <c r="C39" s="35">
        <v>1</v>
      </c>
      <c r="D39" s="35">
        <v>9</v>
      </c>
      <c r="E39" s="36">
        <f t="shared" si="30"/>
        <v>0.768435274819829</v>
      </c>
      <c r="F39" s="35">
        <v>3.38</v>
      </c>
      <c r="G39" s="37">
        <f t="shared" si="31"/>
        <v>11077.1814032163</v>
      </c>
      <c r="H39" s="38">
        <v>0</v>
      </c>
      <c r="I39" s="39">
        <f t="shared" si="18"/>
        <v>15140.5314032163</v>
      </c>
      <c r="J39" s="40">
        <v>4.07</v>
      </c>
      <c r="K39" s="35">
        <v>1.81</v>
      </c>
      <c r="L39" s="35">
        <v>0.91</v>
      </c>
      <c r="M39" s="26">
        <f t="shared" si="19"/>
        <v>2.6471</v>
      </c>
      <c r="N39" s="40">
        <v>1</v>
      </c>
      <c r="O39" s="35">
        <v>0</v>
      </c>
      <c r="P39" s="41">
        <v>0</v>
      </c>
      <c r="Q39" s="30">
        <f t="shared" si="20"/>
        <v>1</v>
      </c>
      <c r="R39" s="40">
        <v>1.33</v>
      </c>
      <c r="S39" s="32">
        <v>0.5</v>
      </c>
      <c r="T39" s="42">
        <f t="shared" si="21"/>
        <v>108474.466008563</v>
      </c>
      <c r="V39" s="34">
        <v>3945</v>
      </c>
      <c r="W39" s="46">
        <v>1.03</v>
      </c>
      <c r="X39" s="35">
        <v>1</v>
      </c>
      <c r="Y39" s="35">
        <v>9</v>
      </c>
      <c r="Z39" s="36">
        <f t="shared" si="32"/>
        <v>0.768435274819829</v>
      </c>
      <c r="AA39" s="35">
        <v>3.38</v>
      </c>
      <c r="AB39" s="37">
        <f t="shared" si="33"/>
        <v>11077.1814032163</v>
      </c>
      <c r="AC39" s="38">
        <v>0</v>
      </c>
      <c r="AD39" s="39">
        <f t="shared" si="22"/>
        <v>15140.5314032163</v>
      </c>
      <c r="AE39" s="40">
        <v>4.07</v>
      </c>
      <c r="AF39" s="35">
        <v>1.81</v>
      </c>
      <c r="AG39" s="35">
        <v>0.91</v>
      </c>
      <c r="AH39" s="26">
        <f t="shared" si="23"/>
        <v>2.6471</v>
      </c>
      <c r="AI39" s="40">
        <v>1</v>
      </c>
      <c r="AJ39" s="35">
        <v>0</v>
      </c>
      <c r="AK39" s="41">
        <v>0</v>
      </c>
      <c r="AL39" s="30">
        <f t="shared" si="24"/>
        <v>1</v>
      </c>
      <c r="AM39" s="40">
        <v>1.33</v>
      </c>
      <c r="AN39" s="32">
        <v>0.5</v>
      </c>
      <c r="AO39" s="42">
        <f t="shared" si="25"/>
        <v>108474.466008563</v>
      </c>
      <c r="AQ39" s="34">
        <v>4403</v>
      </c>
      <c r="AR39" s="46">
        <v>1.03</v>
      </c>
      <c r="AS39" s="35">
        <v>1</v>
      </c>
      <c r="AT39" s="35">
        <v>9</v>
      </c>
      <c r="AU39" s="36">
        <f t="shared" si="34"/>
        <v>0.768435274819829</v>
      </c>
      <c r="AV39" s="35">
        <v>3.38</v>
      </c>
      <c r="AW39" s="37">
        <f t="shared" si="35"/>
        <v>12363.2014495213</v>
      </c>
      <c r="AX39" s="38">
        <v>0</v>
      </c>
      <c r="AY39" s="39">
        <f t="shared" si="26"/>
        <v>16898.2914495213</v>
      </c>
      <c r="AZ39" s="40">
        <v>4.07</v>
      </c>
      <c r="BA39" s="35">
        <v>1.81</v>
      </c>
      <c r="BB39" s="35">
        <v>0.91</v>
      </c>
      <c r="BC39" s="26">
        <f t="shared" si="27"/>
        <v>2.6471</v>
      </c>
      <c r="BD39" s="40">
        <v>1</v>
      </c>
      <c r="BE39" s="35">
        <v>0</v>
      </c>
      <c r="BF39" s="41">
        <v>0</v>
      </c>
      <c r="BG39" s="30">
        <f t="shared" si="28"/>
        <v>1</v>
      </c>
      <c r="BH39" s="40">
        <v>1.33</v>
      </c>
      <c r="BI39" s="32">
        <v>0.5</v>
      </c>
      <c r="BJ39" s="42">
        <f t="shared" si="29"/>
        <v>121067.952810064</v>
      </c>
    </row>
    <row r="40" customHeight="1" spans="1:62">
      <c r="A40" s="34">
        <v>3945</v>
      </c>
      <c r="B40" s="47">
        <v>1.293</v>
      </c>
      <c r="C40" s="35">
        <v>1</v>
      </c>
      <c r="D40" s="35">
        <v>10</v>
      </c>
      <c r="E40" s="36">
        <f t="shared" si="30"/>
        <v>0.710802629208342</v>
      </c>
      <c r="F40" s="35">
        <v>3.38</v>
      </c>
      <c r="G40" s="37">
        <f t="shared" si="31"/>
        <v>10246.3927979751</v>
      </c>
      <c r="H40" s="38">
        <v>0</v>
      </c>
      <c r="I40" s="39">
        <f t="shared" si="18"/>
        <v>15347.2777979751</v>
      </c>
      <c r="J40" s="40">
        <v>4.07</v>
      </c>
      <c r="K40" s="35">
        <v>1.81</v>
      </c>
      <c r="L40" s="35">
        <v>0.91</v>
      </c>
      <c r="M40" s="26">
        <f t="shared" si="19"/>
        <v>2.6471</v>
      </c>
      <c r="N40" s="40">
        <v>1</v>
      </c>
      <c r="O40" s="35">
        <v>0</v>
      </c>
      <c r="P40" s="41">
        <v>0</v>
      </c>
      <c r="Q40" s="30">
        <f t="shared" si="20"/>
        <v>1</v>
      </c>
      <c r="R40" s="40">
        <v>1.33</v>
      </c>
      <c r="S40" s="32">
        <v>0.5</v>
      </c>
      <c r="T40" s="42">
        <f t="shared" si="21"/>
        <v>109955.70231219</v>
      </c>
      <c r="V40" s="34">
        <v>3945</v>
      </c>
      <c r="W40" s="47">
        <v>1.293</v>
      </c>
      <c r="X40" s="35">
        <v>1</v>
      </c>
      <c r="Y40" s="35">
        <v>10</v>
      </c>
      <c r="Z40" s="36">
        <f t="shared" si="32"/>
        <v>0.710802629208342</v>
      </c>
      <c r="AA40" s="35">
        <v>3.38</v>
      </c>
      <c r="AB40" s="37">
        <f t="shared" si="33"/>
        <v>10246.3927979751</v>
      </c>
      <c r="AC40" s="38">
        <v>0</v>
      </c>
      <c r="AD40" s="39">
        <f t="shared" si="22"/>
        <v>15347.2777979751</v>
      </c>
      <c r="AE40" s="40">
        <v>4.07</v>
      </c>
      <c r="AF40" s="35">
        <v>1.81</v>
      </c>
      <c r="AG40" s="35">
        <v>0.91</v>
      </c>
      <c r="AH40" s="26">
        <f t="shared" si="23"/>
        <v>2.6471</v>
      </c>
      <c r="AI40" s="40">
        <v>1</v>
      </c>
      <c r="AJ40" s="35">
        <v>0</v>
      </c>
      <c r="AK40" s="41">
        <v>0</v>
      </c>
      <c r="AL40" s="30">
        <f t="shared" si="24"/>
        <v>1</v>
      </c>
      <c r="AM40" s="40">
        <v>1.33</v>
      </c>
      <c r="AN40" s="32">
        <v>0.5</v>
      </c>
      <c r="AO40" s="42">
        <f t="shared" si="25"/>
        <v>109955.70231219</v>
      </c>
      <c r="AQ40" s="34">
        <v>4403</v>
      </c>
      <c r="AR40" s="47">
        <v>1.293</v>
      </c>
      <c r="AS40" s="35">
        <v>1</v>
      </c>
      <c r="AT40" s="35">
        <v>10</v>
      </c>
      <c r="AU40" s="36">
        <f t="shared" si="34"/>
        <v>0.710802629208342</v>
      </c>
      <c r="AV40" s="35">
        <v>3.38</v>
      </c>
      <c r="AW40" s="37">
        <f t="shared" si="35"/>
        <v>11435.9613408072</v>
      </c>
      <c r="AX40" s="38">
        <v>0</v>
      </c>
      <c r="AY40" s="39">
        <f t="shared" si="26"/>
        <v>17129.0403408072</v>
      </c>
      <c r="AZ40" s="40">
        <v>4.07</v>
      </c>
      <c r="BA40" s="35">
        <v>1.81</v>
      </c>
      <c r="BB40" s="35">
        <v>0.91</v>
      </c>
      <c r="BC40" s="26">
        <f t="shared" si="27"/>
        <v>2.6471</v>
      </c>
      <c r="BD40" s="40">
        <v>1</v>
      </c>
      <c r="BE40" s="35">
        <v>0</v>
      </c>
      <c r="BF40" s="41">
        <v>0</v>
      </c>
      <c r="BG40" s="30">
        <f t="shared" si="28"/>
        <v>1</v>
      </c>
      <c r="BH40" s="40">
        <v>1.33</v>
      </c>
      <c r="BI40" s="32">
        <v>0.5</v>
      </c>
      <c r="BJ40" s="42">
        <f t="shared" si="29"/>
        <v>122721.155204201</v>
      </c>
    </row>
    <row r="41" customHeight="1" spans="1:62">
      <c r="A41" s="34">
        <v>3945</v>
      </c>
      <c r="B41" s="46">
        <v>0.734</v>
      </c>
      <c r="C41" s="35">
        <v>1</v>
      </c>
      <c r="D41" s="35">
        <v>11</v>
      </c>
      <c r="E41" s="36">
        <f t="shared" si="30"/>
        <v>0.657492432017717</v>
      </c>
      <c r="F41" s="35">
        <v>3.38</v>
      </c>
      <c r="G41" s="37">
        <f t="shared" si="31"/>
        <v>9477.91333812696</v>
      </c>
      <c r="H41" s="38">
        <v>0</v>
      </c>
      <c r="I41" s="39">
        <f t="shared" si="18"/>
        <v>12373.543338127</v>
      </c>
      <c r="J41" s="40">
        <v>4.07</v>
      </c>
      <c r="K41" s="35">
        <v>1.81</v>
      </c>
      <c r="L41" s="35">
        <v>0.91</v>
      </c>
      <c r="M41" s="26">
        <f t="shared" si="19"/>
        <v>2.6471</v>
      </c>
      <c r="N41" s="40">
        <v>1</v>
      </c>
      <c r="O41" s="35">
        <v>0</v>
      </c>
      <c r="P41" s="41">
        <v>0</v>
      </c>
      <c r="Q41" s="30">
        <f t="shared" si="20"/>
        <v>1</v>
      </c>
      <c r="R41" s="40">
        <v>1.33</v>
      </c>
      <c r="S41" s="32">
        <v>0.5</v>
      </c>
      <c r="T41" s="42">
        <f t="shared" si="21"/>
        <v>88650.3564829967</v>
      </c>
      <c r="V41" s="34">
        <v>3945</v>
      </c>
      <c r="W41" s="46">
        <v>0.734</v>
      </c>
      <c r="X41" s="35">
        <v>1</v>
      </c>
      <c r="Y41" s="35">
        <v>11</v>
      </c>
      <c r="Z41" s="36">
        <f t="shared" si="32"/>
        <v>0.657492432017717</v>
      </c>
      <c r="AA41" s="35">
        <v>3.38</v>
      </c>
      <c r="AB41" s="37">
        <f t="shared" si="33"/>
        <v>9477.91333812696</v>
      </c>
      <c r="AC41" s="38">
        <v>0</v>
      </c>
      <c r="AD41" s="39">
        <f t="shared" si="22"/>
        <v>12373.543338127</v>
      </c>
      <c r="AE41" s="40">
        <v>4.07</v>
      </c>
      <c r="AF41" s="35">
        <v>1.81</v>
      </c>
      <c r="AG41" s="35">
        <v>0.91</v>
      </c>
      <c r="AH41" s="26">
        <f t="shared" si="23"/>
        <v>2.6471</v>
      </c>
      <c r="AI41" s="40">
        <v>1</v>
      </c>
      <c r="AJ41" s="35">
        <v>0</v>
      </c>
      <c r="AK41" s="41">
        <v>0</v>
      </c>
      <c r="AL41" s="30">
        <f t="shared" si="24"/>
        <v>1</v>
      </c>
      <c r="AM41" s="40">
        <v>1.33</v>
      </c>
      <c r="AN41" s="32">
        <v>0.5</v>
      </c>
      <c r="AO41" s="42">
        <f t="shared" si="25"/>
        <v>88650.3564829967</v>
      </c>
      <c r="AQ41" s="34">
        <v>4403</v>
      </c>
      <c r="AR41" s="46">
        <v>0.734</v>
      </c>
      <c r="AS41" s="35">
        <v>1</v>
      </c>
      <c r="AT41" s="35">
        <v>11</v>
      </c>
      <c r="AU41" s="36">
        <f t="shared" si="34"/>
        <v>0.657492432017717</v>
      </c>
      <c r="AV41" s="35">
        <v>3.38</v>
      </c>
      <c r="AW41" s="37">
        <f t="shared" si="35"/>
        <v>10578.2642402466</v>
      </c>
      <c r="AX41" s="38">
        <v>0</v>
      </c>
      <c r="AY41" s="39">
        <f t="shared" si="26"/>
        <v>13810.0662402466</v>
      </c>
      <c r="AZ41" s="40">
        <v>4.07</v>
      </c>
      <c r="BA41" s="35">
        <v>1.81</v>
      </c>
      <c r="BB41" s="35">
        <v>0.91</v>
      </c>
      <c r="BC41" s="26">
        <f t="shared" si="27"/>
        <v>2.6471</v>
      </c>
      <c r="BD41" s="40">
        <v>1</v>
      </c>
      <c r="BE41" s="35">
        <v>0</v>
      </c>
      <c r="BF41" s="41">
        <v>0</v>
      </c>
      <c r="BG41" s="30">
        <f t="shared" si="28"/>
        <v>1</v>
      </c>
      <c r="BH41" s="40">
        <v>1.33</v>
      </c>
      <c r="BI41" s="32">
        <v>0.5</v>
      </c>
      <c r="BJ41" s="42">
        <f t="shared" si="29"/>
        <v>98942.3370328604</v>
      </c>
    </row>
    <row r="42" customHeight="1" spans="1:62">
      <c r="A42" s="34">
        <v>3945</v>
      </c>
      <c r="B42" s="46">
        <v>0.734</v>
      </c>
      <c r="C42" s="35">
        <v>1</v>
      </c>
      <c r="D42" s="35">
        <v>12</v>
      </c>
      <c r="E42" s="36">
        <f t="shared" si="30"/>
        <v>0.608180499616388</v>
      </c>
      <c r="F42" s="35">
        <v>3.38</v>
      </c>
      <c r="G42" s="37">
        <f t="shared" si="31"/>
        <v>8767.06983776743</v>
      </c>
      <c r="H42" s="38">
        <v>0</v>
      </c>
      <c r="I42" s="39">
        <f t="shared" si="18"/>
        <v>11662.6998377674</v>
      </c>
      <c r="J42" s="40">
        <v>4.07</v>
      </c>
      <c r="K42" s="35">
        <v>1.81</v>
      </c>
      <c r="L42" s="35">
        <v>0.91</v>
      </c>
      <c r="M42" s="26">
        <f t="shared" si="19"/>
        <v>2.6471</v>
      </c>
      <c r="N42" s="40">
        <v>1</v>
      </c>
      <c r="O42" s="35">
        <v>0</v>
      </c>
      <c r="P42" s="41">
        <v>0</v>
      </c>
      <c r="Q42" s="30">
        <f t="shared" si="20"/>
        <v>1</v>
      </c>
      <c r="R42" s="40">
        <v>1.33</v>
      </c>
      <c r="S42" s="32">
        <v>0.5</v>
      </c>
      <c r="T42" s="42">
        <f t="shared" si="21"/>
        <v>83557.5121789469</v>
      </c>
      <c r="V42" s="34">
        <v>3945</v>
      </c>
      <c r="W42" s="46">
        <v>0.734</v>
      </c>
      <c r="X42" s="35">
        <v>1</v>
      </c>
      <c r="Y42" s="35">
        <v>12</v>
      </c>
      <c r="Z42" s="36">
        <f t="shared" si="32"/>
        <v>0.608180499616388</v>
      </c>
      <c r="AA42" s="35">
        <v>3.38</v>
      </c>
      <c r="AB42" s="37">
        <f t="shared" si="33"/>
        <v>8767.06983776743</v>
      </c>
      <c r="AC42" s="38">
        <v>0</v>
      </c>
      <c r="AD42" s="39">
        <f t="shared" si="22"/>
        <v>11662.6998377674</v>
      </c>
      <c r="AE42" s="40">
        <v>4.07</v>
      </c>
      <c r="AF42" s="35">
        <v>1.81</v>
      </c>
      <c r="AG42" s="35">
        <v>0.91</v>
      </c>
      <c r="AH42" s="26">
        <f t="shared" si="23"/>
        <v>2.6471</v>
      </c>
      <c r="AI42" s="40">
        <v>1</v>
      </c>
      <c r="AJ42" s="35">
        <v>0</v>
      </c>
      <c r="AK42" s="41">
        <v>0</v>
      </c>
      <c r="AL42" s="30">
        <f t="shared" si="24"/>
        <v>1</v>
      </c>
      <c r="AM42" s="40">
        <v>1.33</v>
      </c>
      <c r="AN42" s="32">
        <v>0.5</v>
      </c>
      <c r="AO42" s="42">
        <f t="shared" si="25"/>
        <v>83557.5121789469</v>
      </c>
      <c r="AQ42" s="34">
        <v>4403</v>
      </c>
      <c r="AR42" s="46">
        <v>0.734</v>
      </c>
      <c r="AS42" s="35">
        <v>1</v>
      </c>
      <c r="AT42" s="35">
        <v>12</v>
      </c>
      <c r="AU42" s="36">
        <f t="shared" si="34"/>
        <v>0.608180499616388</v>
      </c>
      <c r="AV42" s="35">
        <v>3.38</v>
      </c>
      <c r="AW42" s="37">
        <f t="shared" si="35"/>
        <v>9784.89442222814</v>
      </c>
      <c r="AX42" s="38">
        <v>0</v>
      </c>
      <c r="AY42" s="39">
        <f t="shared" si="26"/>
        <v>13016.6964222281</v>
      </c>
      <c r="AZ42" s="40">
        <v>4.07</v>
      </c>
      <c r="BA42" s="35">
        <v>1.81</v>
      </c>
      <c r="BB42" s="35">
        <v>0.91</v>
      </c>
      <c r="BC42" s="26">
        <f t="shared" si="27"/>
        <v>2.6471</v>
      </c>
      <c r="BD42" s="40">
        <v>1</v>
      </c>
      <c r="BE42" s="35">
        <v>0</v>
      </c>
      <c r="BF42" s="41">
        <v>0</v>
      </c>
      <c r="BG42" s="30">
        <f t="shared" si="28"/>
        <v>1</v>
      </c>
      <c r="BH42" s="40">
        <v>1.33</v>
      </c>
      <c r="BI42" s="32">
        <v>0.5</v>
      </c>
      <c r="BJ42" s="42">
        <f t="shared" si="29"/>
        <v>93258.2322240566</v>
      </c>
    </row>
    <row r="43" customHeight="1" spans="1:62">
      <c r="A43" s="34">
        <v>3945</v>
      </c>
      <c r="B43" s="47">
        <v>1.383</v>
      </c>
      <c r="C43" s="35">
        <v>1</v>
      </c>
      <c r="D43" s="35">
        <v>13</v>
      </c>
      <c r="E43" s="36">
        <f t="shared" si="30"/>
        <v>0.562566962145159</v>
      </c>
      <c r="F43" s="35">
        <v>3.38</v>
      </c>
      <c r="G43" s="37">
        <f t="shared" si="31"/>
        <v>8109.53959993488</v>
      </c>
      <c r="H43" s="38">
        <v>0</v>
      </c>
      <c r="I43" s="39">
        <f t="shared" si="18"/>
        <v>13565.4745999349</v>
      </c>
      <c r="J43" s="40">
        <v>4.07</v>
      </c>
      <c r="K43" s="35">
        <v>1.81</v>
      </c>
      <c r="L43" s="35">
        <v>0.91</v>
      </c>
      <c r="M43" s="26">
        <f t="shared" si="19"/>
        <v>2.6471</v>
      </c>
      <c r="N43" s="40">
        <v>1</v>
      </c>
      <c r="O43" s="35">
        <v>0</v>
      </c>
      <c r="P43" s="41">
        <v>0</v>
      </c>
      <c r="Q43" s="30">
        <f t="shared" si="20"/>
        <v>1</v>
      </c>
      <c r="R43" s="40">
        <v>1.33</v>
      </c>
      <c r="S43" s="32">
        <v>0.5</v>
      </c>
      <c r="T43" s="42">
        <f t="shared" si="21"/>
        <v>97189.9581455949</v>
      </c>
      <c r="V43" s="34">
        <v>3945</v>
      </c>
      <c r="W43" s="47">
        <v>1.383</v>
      </c>
      <c r="X43" s="35">
        <v>1</v>
      </c>
      <c r="Y43" s="35">
        <v>13</v>
      </c>
      <c r="Z43" s="36">
        <f t="shared" si="32"/>
        <v>0.562566962145159</v>
      </c>
      <c r="AA43" s="35">
        <v>3.38</v>
      </c>
      <c r="AB43" s="37">
        <f t="shared" si="33"/>
        <v>8109.53959993488</v>
      </c>
      <c r="AC43" s="38">
        <v>0</v>
      </c>
      <c r="AD43" s="39">
        <f t="shared" si="22"/>
        <v>13565.4745999349</v>
      </c>
      <c r="AE43" s="40">
        <v>4.07</v>
      </c>
      <c r="AF43" s="35">
        <v>1.81</v>
      </c>
      <c r="AG43" s="35">
        <v>0.91</v>
      </c>
      <c r="AH43" s="26">
        <f t="shared" si="23"/>
        <v>2.6471</v>
      </c>
      <c r="AI43" s="40">
        <v>1</v>
      </c>
      <c r="AJ43" s="35">
        <v>0</v>
      </c>
      <c r="AK43" s="41">
        <v>0</v>
      </c>
      <c r="AL43" s="30">
        <f t="shared" si="24"/>
        <v>1</v>
      </c>
      <c r="AM43" s="40">
        <v>1.33</v>
      </c>
      <c r="AN43" s="32">
        <v>0.5</v>
      </c>
      <c r="AO43" s="42">
        <f t="shared" si="25"/>
        <v>97189.9581455949</v>
      </c>
      <c r="AQ43" s="34">
        <v>4403</v>
      </c>
      <c r="AR43" s="47">
        <v>1.383</v>
      </c>
      <c r="AS43" s="35">
        <v>1</v>
      </c>
      <c r="AT43" s="35">
        <v>13</v>
      </c>
      <c r="AU43" s="36">
        <f t="shared" si="34"/>
        <v>0.562566962145159</v>
      </c>
      <c r="AV43" s="35">
        <v>3.38</v>
      </c>
      <c r="AW43" s="37">
        <f t="shared" si="35"/>
        <v>9051.02734056103</v>
      </c>
      <c r="AX43" s="38">
        <v>0</v>
      </c>
      <c r="AY43" s="39">
        <f t="shared" si="26"/>
        <v>15140.376340561</v>
      </c>
      <c r="AZ43" s="40">
        <v>4.07</v>
      </c>
      <c r="BA43" s="35">
        <v>1.81</v>
      </c>
      <c r="BB43" s="35">
        <v>0.91</v>
      </c>
      <c r="BC43" s="26">
        <f t="shared" si="27"/>
        <v>2.6471</v>
      </c>
      <c r="BD43" s="40">
        <v>1</v>
      </c>
      <c r="BE43" s="35">
        <v>0</v>
      </c>
      <c r="BF43" s="41">
        <v>0</v>
      </c>
      <c r="BG43" s="30">
        <f t="shared" si="28"/>
        <v>1</v>
      </c>
      <c r="BH43" s="40">
        <v>1.33</v>
      </c>
      <c r="BI43" s="32">
        <v>0.5</v>
      </c>
      <c r="BJ43" s="42">
        <f t="shared" si="29"/>
        <v>108473.35506085</v>
      </c>
    </row>
    <row r="44" customHeight="1" spans="1:62">
      <c r="A44" s="34">
        <v>3945</v>
      </c>
      <c r="B44" s="46">
        <v>1.688</v>
      </c>
      <c r="C44" s="35">
        <v>1</v>
      </c>
      <c r="D44" s="35">
        <v>14</v>
      </c>
      <c r="E44" s="36">
        <f t="shared" si="30"/>
        <v>0.520374439984272</v>
      </c>
      <c r="F44" s="35">
        <v>3.38</v>
      </c>
      <c r="G44" s="37">
        <f t="shared" si="31"/>
        <v>7501.32412993976</v>
      </c>
      <c r="H44" s="38">
        <v>0</v>
      </c>
      <c r="I44" s="39">
        <f t="shared" si="18"/>
        <v>14160.4841299398</v>
      </c>
      <c r="J44" s="40">
        <v>4.07</v>
      </c>
      <c r="K44" s="35">
        <v>1.81</v>
      </c>
      <c r="L44" s="35">
        <v>0.91</v>
      </c>
      <c r="M44" s="26">
        <f t="shared" si="19"/>
        <v>2.6471</v>
      </c>
      <c r="N44" s="40">
        <v>1</v>
      </c>
      <c r="O44" s="35">
        <v>0</v>
      </c>
      <c r="P44" s="41">
        <v>0</v>
      </c>
      <c r="Q44" s="30">
        <f t="shared" si="20"/>
        <v>1</v>
      </c>
      <c r="R44" s="40">
        <v>1.33</v>
      </c>
      <c r="S44" s="32">
        <v>0.5</v>
      </c>
      <c r="T44" s="42">
        <f t="shared" si="21"/>
        <v>101452.908983871</v>
      </c>
      <c r="V44" s="34">
        <v>3945</v>
      </c>
      <c r="W44" s="46">
        <v>1.688</v>
      </c>
      <c r="X44" s="35">
        <v>1</v>
      </c>
      <c r="Y44" s="35">
        <v>14</v>
      </c>
      <c r="Z44" s="36">
        <f t="shared" si="32"/>
        <v>0.520374439984272</v>
      </c>
      <c r="AA44" s="35">
        <v>3.38</v>
      </c>
      <c r="AB44" s="37">
        <f t="shared" si="33"/>
        <v>7501.32412993976</v>
      </c>
      <c r="AC44" s="38">
        <v>0</v>
      </c>
      <c r="AD44" s="39">
        <f t="shared" si="22"/>
        <v>14160.4841299398</v>
      </c>
      <c r="AE44" s="40">
        <v>4.07</v>
      </c>
      <c r="AF44" s="35">
        <v>1.81</v>
      </c>
      <c r="AG44" s="35">
        <v>0.91</v>
      </c>
      <c r="AH44" s="26">
        <f t="shared" si="23"/>
        <v>2.6471</v>
      </c>
      <c r="AI44" s="40">
        <v>1</v>
      </c>
      <c r="AJ44" s="35">
        <v>0</v>
      </c>
      <c r="AK44" s="41">
        <v>0</v>
      </c>
      <c r="AL44" s="30">
        <f t="shared" si="24"/>
        <v>1</v>
      </c>
      <c r="AM44" s="40">
        <v>1.33</v>
      </c>
      <c r="AN44" s="32">
        <v>0.5</v>
      </c>
      <c r="AO44" s="42">
        <f t="shared" si="25"/>
        <v>101452.908983871</v>
      </c>
      <c r="AQ44" s="34">
        <v>4403</v>
      </c>
      <c r="AR44" s="46">
        <v>1.688</v>
      </c>
      <c r="AS44" s="35">
        <v>1</v>
      </c>
      <c r="AT44" s="35">
        <v>14</v>
      </c>
      <c r="AU44" s="36">
        <f t="shared" si="34"/>
        <v>0.520374439984272</v>
      </c>
      <c r="AV44" s="35">
        <v>3.38</v>
      </c>
      <c r="AW44" s="37">
        <f t="shared" si="35"/>
        <v>8372.20029001895</v>
      </c>
      <c r="AX44" s="38">
        <v>0</v>
      </c>
      <c r="AY44" s="39">
        <f t="shared" si="26"/>
        <v>15804.464290019</v>
      </c>
      <c r="AZ44" s="40">
        <v>4.07</v>
      </c>
      <c r="BA44" s="35">
        <v>1.81</v>
      </c>
      <c r="BB44" s="35">
        <v>0.91</v>
      </c>
      <c r="BC44" s="26">
        <f t="shared" si="27"/>
        <v>2.6471</v>
      </c>
      <c r="BD44" s="40">
        <v>1</v>
      </c>
      <c r="BE44" s="35">
        <v>0</v>
      </c>
      <c r="BF44" s="41">
        <v>0</v>
      </c>
      <c r="BG44" s="30">
        <f t="shared" si="28"/>
        <v>1</v>
      </c>
      <c r="BH44" s="40">
        <v>1.33</v>
      </c>
      <c r="BI44" s="32">
        <v>0.5</v>
      </c>
      <c r="BJ44" s="42">
        <f t="shared" si="29"/>
        <v>113231.21882281</v>
      </c>
    </row>
    <row r="45" customHeight="1" spans="1:62">
      <c r="A45" s="34">
        <v>3945</v>
      </c>
      <c r="B45" s="45">
        <v>0.939</v>
      </c>
      <c r="C45" s="35">
        <v>1</v>
      </c>
      <c r="D45" s="35">
        <v>15</v>
      </c>
      <c r="E45" s="36">
        <f t="shared" si="30"/>
        <v>0.481346356985452</v>
      </c>
      <c r="F45" s="35">
        <v>3.38</v>
      </c>
      <c r="G45" s="37">
        <f t="shared" si="31"/>
        <v>6938.72482019428</v>
      </c>
      <c r="H45" s="38">
        <v>0</v>
      </c>
      <c r="I45" s="39">
        <f t="shared" si="18"/>
        <v>10643.0798201943</v>
      </c>
      <c r="J45" s="40">
        <v>4.07</v>
      </c>
      <c r="K45" s="35">
        <v>1.81</v>
      </c>
      <c r="L45" s="35">
        <v>0.91</v>
      </c>
      <c r="M45" s="26">
        <f t="shared" si="19"/>
        <v>2.6471</v>
      </c>
      <c r="N45" s="40">
        <v>1</v>
      </c>
      <c r="O45" s="35">
        <v>0</v>
      </c>
      <c r="P45" s="41">
        <v>0</v>
      </c>
      <c r="Q45" s="30">
        <f t="shared" si="20"/>
        <v>1</v>
      </c>
      <c r="R45" s="40">
        <v>1.33</v>
      </c>
      <c r="S45" s="32">
        <v>0.5</v>
      </c>
      <c r="T45" s="42">
        <f t="shared" si="21"/>
        <v>76252.4358911758</v>
      </c>
      <c r="V45" s="34">
        <v>3945</v>
      </c>
      <c r="W45" s="45">
        <v>0.939</v>
      </c>
      <c r="X45" s="35">
        <v>1</v>
      </c>
      <c r="Y45" s="35">
        <v>15</v>
      </c>
      <c r="Z45" s="36">
        <f t="shared" si="32"/>
        <v>0.481346356985452</v>
      </c>
      <c r="AA45" s="35">
        <v>3.38</v>
      </c>
      <c r="AB45" s="37">
        <f t="shared" si="33"/>
        <v>6938.72482019428</v>
      </c>
      <c r="AC45" s="38">
        <v>0</v>
      </c>
      <c r="AD45" s="39">
        <f t="shared" si="22"/>
        <v>10643.0798201943</v>
      </c>
      <c r="AE45" s="40">
        <v>4.07</v>
      </c>
      <c r="AF45" s="35">
        <v>1.81</v>
      </c>
      <c r="AG45" s="35">
        <v>0.91</v>
      </c>
      <c r="AH45" s="26">
        <f t="shared" si="23"/>
        <v>2.6471</v>
      </c>
      <c r="AI45" s="40">
        <v>1</v>
      </c>
      <c r="AJ45" s="35">
        <v>0</v>
      </c>
      <c r="AK45" s="41">
        <v>0</v>
      </c>
      <c r="AL45" s="30">
        <f t="shared" si="24"/>
        <v>1</v>
      </c>
      <c r="AM45" s="40">
        <v>1.33</v>
      </c>
      <c r="AN45" s="32">
        <v>0.5</v>
      </c>
      <c r="AO45" s="42">
        <f t="shared" si="25"/>
        <v>76252.4358911758</v>
      </c>
      <c r="AQ45" s="34">
        <v>4403</v>
      </c>
      <c r="AR45" s="45">
        <v>0.939</v>
      </c>
      <c r="AS45" s="35">
        <v>1</v>
      </c>
      <c r="AT45" s="35">
        <v>15</v>
      </c>
      <c r="AU45" s="36">
        <f t="shared" si="34"/>
        <v>0.481346356985452</v>
      </c>
      <c r="AV45" s="35">
        <v>3.38</v>
      </c>
      <c r="AW45" s="37">
        <f t="shared" si="35"/>
        <v>7744.28526826753</v>
      </c>
      <c r="AX45" s="38">
        <v>0</v>
      </c>
      <c r="AY45" s="39">
        <f t="shared" si="26"/>
        <v>11878.7022682675</v>
      </c>
      <c r="AZ45" s="40">
        <v>4.07</v>
      </c>
      <c r="BA45" s="35">
        <v>1.81</v>
      </c>
      <c r="BB45" s="35">
        <v>0.91</v>
      </c>
      <c r="BC45" s="26">
        <f t="shared" si="27"/>
        <v>2.6471</v>
      </c>
      <c r="BD45" s="40">
        <v>1</v>
      </c>
      <c r="BE45" s="35">
        <v>0</v>
      </c>
      <c r="BF45" s="41">
        <v>0</v>
      </c>
      <c r="BG45" s="30">
        <f t="shared" si="28"/>
        <v>1</v>
      </c>
      <c r="BH45" s="40">
        <v>1.33</v>
      </c>
      <c r="BI45" s="32">
        <v>0.5</v>
      </c>
      <c r="BJ45" s="42">
        <f t="shared" si="29"/>
        <v>85105.0634293655</v>
      </c>
    </row>
    <row r="46" customHeight="1" spans="1:62">
      <c r="A46" s="34">
        <v>3945</v>
      </c>
      <c r="B46" s="43">
        <v>1.03</v>
      </c>
      <c r="C46" s="35">
        <v>1</v>
      </c>
      <c r="D46" s="35">
        <v>16</v>
      </c>
      <c r="E46" s="36">
        <f t="shared" si="30"/>
        <v>0.445245380211543</v>
      </c>
      <c r="F46" s="35">
        <v>3.38</v>
      </c>
      <c r="G46" s="37">
        <f t="shared" si="31"/>
        <v>6418.32045867971</v>
      </c>
      <c r="H46" s="38">
        <v>0</v>
      </c>
      <c r="I46" s="39">
        <f t="shared" si="18"/>
        <v>10481.6704586797</v>
      </c>
      <c r="J46" s="40">
        <v>4.07</v>
      </c>
      <c r="K46" s="35">
        <v>1.81</v>
      </c>
      <c r="L46" s="35">
        <v>0.91</v>
      </c>
      <c r="M46" s="26">
        <f t="shared" si="19"/>
        <v>2.6471</v>
      </c>
      <c r="N46" s="40">
        <v>1</v>
      </c>
      <c r="O46" s="35">
        <v>0</v>
      </c>
      <c r="P46" s="41">
        <v>0</v>
      </c>
      <c r="Q46" s="30">
        <f t="shared" si="20"/>
        <v>1</v>
      </c>
      <c r="R46" s="40">
        <v>1.33</v>
      </c>
      <c r="S46" s="32">
        <v>0.5</v>
      </c>
      <c r="T46" s="42">
        <f t="shared" si="21"/>
        <v>75096.017147818</v>
      </c>
      <c r="V46" s="34">
        <v>3945</v>
      </c>
      <c r="W46" s="43">
        <v>1.03</v>
      </c>
      <c r="X46" s="35">
        <v>1</v>
      </c>
      <c r="Y46" s="35">
        <v>16</v>
      </c>
      <c r="Z46" s="36">
        <f t="shared" si="32"/>
        <v>0.445245380211543</v>
      </c>
      <c r="AA46" s="35">
        <v>3.38</v>
      </c>
      <c r="AB46" s="37">
        <f t="shared" si="33"/>
        <v>6418.32045867971</v>
      </c>
      <c r="AC46" s="38">
        <v>0</v>
      </c>
      <c r="AD46" s="39">
        <f t="shared" si="22"/>
        <v>10481.6704586797</v>
      </c>
      <c r="AE46" s="40">
        <v>4.07</v>
      </c>
      <c r="AF46" s="35">
        <v>1.81</v>
      </c>
      <c r="AG46" s="35">
        <v>0.91</v>
      </c>
      <c r="AH46" s="26">
        <f t="shared" si="23"/>
        <v>2.6471</v>
      </c>
      <c r="AI46" s="40">
        <v>1</v>
      </c>
      <c r="AJ46" s="35">
        <v>0</v>
      </c>
      <c r="AK46" s="41">
        <v>0</v>
      </c>
      <c r="AL46" s="30">
        <f t="shared" si="24"/>
        <v>1</v>
      </c>
      <c r="AM46" s="40">
        <v>1.33</v>
      </c>
      <c r="AN46" s="32">
        <v>0.5</v>
      </c>
      <c r="AO46" s="42">
        <f t="shared" si="25"/>
        <v>75096.017147818</v>
      </c>
      <c r="AQ46" s="34">
        <v>4403</v>
      </c>
      <c r="AR46" s="43">
        <v>1.03</v>
      </c>
      <c r="AS46" s="35">
        <v>1</v>
      </c>
      <c r="AT46" s="35">
        <v>16</v>
      </c>
      <c r="AU46" s="36">
        <f t="shared" si="34"/>
        <v>0.445245380211543</v>
      </c>
      <c r="AV46" s="35">
        <v>3.38</v>
      </c>
      <c r="AW46" s="37">
        <f t="shared" si="35"/>
        <v>7163.46387314747</v>
      </c>
      <c r="AX46" s="38">
        <v>0</v>
      </c>
      <c r="AY46" s="39">
        <f t="shared" si="26"/>
        <v>11698.5538731475</v>
      </c>
      <c r="AZ46" s="40">
        <v>4.07</v>
      </c>
      <c r="BA46" s="35">
        <v>1.81</v>
      </c>
      <c r="BB46" s="35">
        <v>0.91</v>
      </c>
      <c r="BC46" s="26">
        <f t="shared" si="27"/>
        <v>2.6471</v>
      </c>
      <c r="BD46" s="40">
        <v>1</v>
      </c>
      <c r="BE46" s="35">
        <v>0</v>
      </c>
      <c r="BF46" s="41">
        <v>0</v>
      </c>
      <c r="BG46" s="30">
        <f t="shared" si="28"/>
        <v>1</v>
      </c>
      <c r="BH46" s="40">
        <v>1.33</v>
      </c>
      <c r="BI46" s="32">
        <v>0.5</v>
      </c>
      <c r="BJ46" s="42">
        <f t="shared" si="29"/>
        <v>83814.3887203657</v>
      </c>
    </row>
    <row r="47" customHeight="1" spans="1:62">
      <c r="A47" s="34">
        <v>3945</v>
      </c>
      <c r="B47" s="35">
        <v>0</v>
      </c>
      <c r="C47" s="35">
        <v>1</v>
      </c>
      <c r="D47" s="35"/>
      <c r="E47" s="35"/>
      <c r="F47" s="35"/>
      <c r="G47" s="37">
        <v>0</v>
      </c>
      <c r="H47" s="38">
        <v>0</v>
      </c>
      <c r="I47" s="39">
        <f t="shared" si="18"/>
        <v>0</v>
      </c>
      <c r="J47" s="40">
        <v>4.07</v>
      </c>
      <c r="K47" s="35">
        <v>1.81</v>
      </c>
      <c r="L47" s="35">
        <v>0.91</v>
      </c>
      <c r="M47" s="26">
        <f t="shared" si="19"/>
        <v>2.6471</v>
      </c>
      <c r="N47" s="40">
        <v>1</v>
      </c>
      <c r="O47" s="35">
        <v>0</v>
      </c>
      <c r="P47" s="41">
        <v>0</v>
      </c>
      <c r="Q47" s="30">
        <f t="shared" si="20"/>
        <v>1</v>
      </c>
      <c r="R47" s="40">
        <v>1.33</v>
      </c>
      <c r="S47" s="32">
        <v>0.5</v>
      </c>
      <c r="T47" s="42">
        <f t="shared" si="21"/>
        <v>0</v>
      </c>
      <c r="V47" s="34">
        <v>3945</v>
      </c>
      <c r="W47" s="35">
        <v>0</v>
      </c>
      <c r="X47" s="35">
        <v>1</v>
      </c>
      <c r="Y47" s="35"/>
      <c r="Z47" s="35"/>
      <c r="AA47" s="35"/>
      <c r="AB47" s="37">
        <v>0</v>
      </c>
      <c r="AC47" s="38">
        <v>0</v>
      </c>
      <c r="AD47" s="39">
        <f t="shared" si="22"/>
        <v>0</v>
      </c>
      <c r="AE47" s="40">
        <v>4.07</v>
      </c>
      <c r="AF47" s="35">
        <v>1.81</v>
      </c>
      <c r="AG47" s="35">
        <v>0.91</v>
      </c>
      <c r="AH47" s="26">
        <f t="shared" si="23"/>
        <v>2.6471</v>
      </c>
      <c r="AI47" s="40">
        <v>1</v>
      </c>
      <c r="AJ47" s="35">
        <v>0</v>
      </c>
      <c r="AK47" s="41">
        <v>0</v>
      </c>
      <c r="AL47" s="30">
        <f t="shared" si="24"/>
        <v>1</v>
      </c>
      <c r="AM47" s="40">
        <v>1.33</v>
      </c>
      <c r="AN47" s="32">
        <v>0.5</v>
      </c>
      <c r="AO47" s="42">
        <f t="shared" si="25"/>
        <v>0</v>
      </c>
      <c r="AQ47" s="34">
        <v>4403</v>
      </c>
      <c r="AR47" s="35">
        <v>0</v>
      </c>
      <c r="AS47" s="35">
        <v>1</v>
      </c>
      <c r="AT47" s="35"/>
      <c r="AU47" s="35"/>
      <c r="AV47" s="35"/>
      <c r="AW47" s="37">
        <v>0</v>
      </c>
      <c r="AX47" s="38">
        <v>0</v>
      </c>
      <c r="AY47" s="39">
        <f t="shared" si="26"/>
        <v>0</v>
      </c>
      <c r="AZ47" s="40">
        <v>4.07</v>
      </c>
      <c r="BA47" s="35">
        <v>1.81</v>
      </c>
      <c r="BB47" s="35">
        <v>0.91</v>
      </c>
      <c r="BC47" s="26">
        <f t="shared" si="27"/>
        <v>2.6471</v>
      </c>
      <c r="BD47" s="40">
        <v>1</v>
      </c>
      <c r="BE47" s="35">
        <v>0</v>
      </c>
      <c r="BF47" s="41">
        <v>0</v>
      </c>
      <c r="BG47" s="30">
        <f t="shared" si="28"/>
        <v>1</v>
      </c>
      <c r="BH47" s="40">
        <v>1.33</v>
      </c>
      <c r="BI47" s="32">
        <v>0.5</v>
      </c>
      <c r="BJ47" s="42">
        <f t="shared" si="29"/>
        <v>0</v>
      </c>
    </row>
    <row r="48" customHeight="1" spans="1:62">
      <c r="A48" s="48" t="s">
        <v>27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>
        <f>SUM(T30:T47)</f>
        <v>1903822.76261875</v>
      </c>
      <c r="M48" s="50"/>
      <c r="N48" s="50"/>
      <c r="O48" s="50"/>
      <c r="P48" s="50"/>
      <c r="Q48" s="50"/>
      <c r="R48" s="50"/>
      <c r="S48" s="50"/>
      <c r="T48" s="50"/>
      <c r="V48" s="48" t="s">
        <v>28</v>
      </c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50">
        <f>SUM(AO30:AO47)</f>
        <v>1903822.76261875</v>
      </c>
      <c r="AH48" s="50"/>
      <c r="AI48" s="50"/>
      <c r="AJ48" s="50"/>
      <c r="AK48" s="50"/>
      <c r="AL48" s="50"/>
      <c r="AM48" s="50"/>
      <c r="AN48" s="50"/>
      <c r="AO48" s="50"/>
      <c r="AQ48" s="48" t="s">
        <v>29</v>
      </c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50">
        <f>SUM(BJ30:BJ47)</f>
        <v>2124849.58778462</v>
      </c>
      <c r="BC48" s="50"/>
      <c r="BD48" s="50"/>
      <c r="BE48" s="50"/>
      <c r="BF48" s="50"/>
      <c r="BG48" s="50"/>
      <c r="BH48" s="50"/>
      <c r="BI48" s="50"/>
      <c r="BJ48" s="50"/>
    </row>
    <row r="49" customHeight="1" spans="1:6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2"/>
      <c r="M49" s="52"/>
      <c r="N49" s="52"/>
      <c r="O49" s="52"/>
      <c r="P49" s="52"/>
      <c r="Q49" s="52"/>
      <c r="R49" s="52"/>
      <c r="S49" s="52"/>
      <c r="T49" s="52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2"/>
      <c r="AH49" s="52"/>
      <c r="AI49" s="52"/>
      <c r="AJ49" s="52"/>
      <c r="AK49" s="52"/>
      <c r="AL49" s="52"/>
      <c r="AM49" s="52"/>
      <c r="AN49" s="52"/>
      <c r="AO49" s="52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2"/>
      <c r="BC49" s="52"/>
      <c r="BD49" s="52"/>
      <c r="BE49" s="52"/>
      <c r="BF49" s="52"/>
      <c r="BG49" s="52"/>
      <c r="BH49" s="52"/>
      <c r="BI49" s="52"/>
      <c r="BJ49" s="52"/>
    </row>
    <row r="50" customHeight="1" spans="1:6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2"/>
      <c r="M50" s="52"/>
      <c r="N50" s="52"/>
      <c r="O50" s="52"/>
      <c r="P50" s="52"/>
      <c r="Q50" s="52"/>
      <c r="R50" s="52"/>
      <c r="S50" s="52"/>
      <c r="T50" s="52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2"/>
      <c r="AH50" s="52"/>
      <c r="AI50" s="52"/>
      <c r="AJ50" s="52"/>
      <c r="AK50" s="52"/>
      <c r="AL50" s="52"/>
      <c r="AM50" s="52"/>
      <c r="AN50" s="52"/>
      <c r="AO50" s="52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2"/>
      <c r="BC50" s="52"/>
      <c r="BD50" s="52"/>
      <c r="BE50" s="52"/>
      <c r="BF50" s="52"/>
      <c r="BG50" s="52"/>
      <c r="BH50" s="52"/>
      <c r="BI50" s="52"/>
      <c r="BJ50" s="52"/>
    </row>
    <row r="53" customHeight="1" spans="1:62">
      <c r="A53" s="4" t="s">
        <v>0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6"/>
      <c r="V53" s="4" t="s">
        <v>0</v>
      </c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6"/>
      <c r="AQ53" s="4" t="s">
        <v>0</v>
      </c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6"/>
    </row>
    <row r="54" customHeight="1" spans="1:62">
      <c r="A54" s="7" t="s">
        <v>1</v>
      </c>
      <c r="B54" s="8"/>
      <c r="C54" s="8"/>
      <c r="D54" s="8"/>
      <c r="E54" s="8"/>
      <c r="F54" s="8"/>
      <c r="G54" s="8"/>
      <c r="H54" s="8"/>
      <c r="I54" s="9"/>
      <c r="J54" s="10" t="s">
        <v>2</v>
      </c>
      <c r="K54" s="11"/>
      <c r="L54" s="11"/>
      <c r="M54" s="12"/>
      <c r="N54" s="13" t="s">
        <v>3</v>
      </c>
      <c r="O54" s="14"/>
      <c r="P54" s="15"/>
      <c r="Q54" s="16"/>
      <c r="R54" s="17" t="s">
        <v>4</v>
      </c>
      <c r="S54" s="18"/>
      <c r="T54" s="19" t="s">
        <v>5</v>
      </c>
      <c r="V54" s="7" t="s">
        <v>1</v>
      </c>
      <c r="W54" s="8"/>
      <c r="X54" s="8"/>
      <c r="Y54" s="8"/>
      <c r="Z54" s="8"/>
      <c r="AA54" s="8"/>
      <c r="AB54" s="8"/>
      <c r="AC54" s="8"/>
      <c r="AD54" s="9"/>
      <c r="AE54" s="10" t="s">
        <v>2</v>
      </c>
      <c r="AF54" s="11"/>
      <c r="AG54" s="11"/>
      <c r="AH54" s="12"/>
      <c r="AI54" s="13" t="s">
        <v>3</v>
      </c>
      <c r="AJ54" s="14"/>
      <c r="AK54" s="15"/>
      <c r="AL54" s="16"/>
      <c r="AM54" s="17" t="s">
        <v>4</v>
      </c>
      <c r="AN54" s="18"/>
      <c r="AO54" s="19" t="s">
        <v>5</v>
      </c>
      <c r="AQ54" s="7" t="s">
        <v>1</v>
      </c>
      <c r="AR54" s="8"/>
      <c r="AS54" s="8"/>
      <c r="AT54" s="8"/>
      <c r="AU54" s="8"/>
      <c r="AV54" s="8"/>
      <c r="AW54" s="8"/>
      <c r="AX54" s="8"/>
      <c r="AY54" s="9"/>
      <c r="AZ54" s="10" t="s">
        <v>2</v>
      </c>
      <c r="BA54" s="11"/>
      <c r="BB54" s="11"/>
      <c r="BC54" s="12"/>
      <c r="BD54" s="13" t="s">
        <v>3</v>
      </c>
      <c r="BE54" s="14"/>
      <c r="BF54" s="15"/>
      <c r="BG54" s="16"/>
      <c r="BH54" s="17" t="s">
        <v>4</v>
      </c>
      <c r="BI54" s="18"/>
      <c r="BJ54" s="19" t="s">
        <v>5</v>
      </c>
    </row>
    <row r="55" customHeight="1" spans="1:62">
      <c r="A55" s="20" t="s">
        <v>6</v>
      </c>
      <c r="B55" s="21" t="s">
        <v>7</v>
      </c>
      <c r="C55" s="21" t="s">
        <v>8</v>
      </c>
      <c r="D55" s="21" t="s">
        <v>9</v>
      </c>
      <c r="E55" s="21" t="s">
        <v>10</v>
      </c>
      <c r="F55" s="21" t="s">
        <v>11</v>
      </c>
      <c r="G55" s="21" t="s">
        <v>12</v>
      </c>
      <c r="H55" s="22" t="s">
        <v>13</v>
      </c>
      <c r="I55" s="23" t="s">
        <v>1</v>
      </c>
      <c r="J55" s="24" t="s">
        <v>14</v>
      </c>
      <c r="K55" s="25" t="s">
        <v>15</v>
      </c>
      <c r="L55" s="25" t="s">
        <v>16</v>
      </c>
      <c r="M55" s="26" t="s">
        <v>17</v>
      </c>
      <c r="N55" s="27" t="s">
        <v>18</v>
      </c>
      <c r="O55" s="28" t="s">
        <v>19</v>
      </c>
      <c r="P55" s="29" t="s">
        <v>20</v>
      </c>
      <c r="Q55" s="30" t="s">
        <v>21</v>
      </c>
      <c r="R55" s="31" t="s">
        <v>22</v>
      </c>
      <c r="S55" s="32" t="s">
        <v>23</v>
      </c>
      <c r="T55" s="33"/>
      <c r="V55" s="20" t="s">
        <v>6</v>
      </c>
      <c r="W55" s="21" t="s">
        <v>7</v>
      </c>
      <c r="X55" s="21" t="s">
        <v>8</v>
      </c>
      <c r="Y55" s="21" t="s">
        <v>9</v>
      </c>
      <c r="Z55" s="21" t="s">
        <v>10</v>
      </c>
      <c r="AA55" s="21" t="s">
        <v>11</v>
      </c>
      <c r="AB55" s="21" t="s">
        <v>12</v>
      </c>
      <c r="AC55" s="22" t="s">
        <v>13</v>
      </c>
      <c r="AD55" s="23" t="s">
        <v>1</v>
      </c>
      <c r="AE55" s="24" t="s">
        <v>14</v>
      </c>
      <c r="AF55" s="25" t="s">
        <v>15</v>
      </c>
      <c r="AG55" s="25" t="s">
        <v>16</v>
      </c>
      <c r="AH55" s="26" t="s">
        <v>17</v>
      </c>
      <c r="AI55" s="27" t="s">
        <v>18</v>
      </c>
      <c r="AJ55" s="28" t="s">
        <v>19</v>
      </c>
      <c r="AK55" s="29" t="s">
        <v>20</v>
      </c>
      <c r="AL55" s="30" t="s">
        <v>21</v>
      </c>
      <c r="AM55" s="31" t="s">
        <v>22</v>
      </c>
      <c r="AN55" s="32" t="s">
        <v>23</v>
      </c>
      <c r="AO55" s="33"/>
      <c r="AQ55" s="20" t="s">
        <v>6</v>
      </c>
      <c r="AR55" s="21" t="s">
        <v>7</v>
      </c>
      <c r="AS55" s="21" t="s">
        <v>8</v>
      </c>
      <c r="AT55" s="21" t="s">
        <v>9</v>
      </c>
      <c r="AU55" s="21" t="s">
        <v>10</v>
      </c>
      <c r="AV55" s="21" t="s">
        <v>11</v>
      </c>
      <c r="AW55" s="21" t="s">
        <v>12</v>
      </c>
      <c r="AX55" s="22" t="s">
        <v>13</v>
      </c>
      <c r="AY55" s="23" t="s">
        <v>1</v>
      </c>
      <c r="AZ55" s="24" t="s">
        <v>14</v>
      </c>
      <c r="BA55" s="25" t="s">
        <v>15</v>
      </c>
      <c r="BB55" s="25" t="s">
        <v>16</v>
      </c>
      <c r="BC55" s="26" t="s">
        <v>17</v>
      </c>
      <c r="BD55" s="27" t="s">
        <v>18</v>
      </c>
      <c r="BE55" s="28" t="s">
        <v>19</v>
      </c>
      <c r="BF55" s="29" t="s">
        <v>20</v>
      </c>
      <c r="BG55" s="30" t="s">
        <v>21</v>
      </c>
      <c r="BH55" s="31" t="s">
        <v>22</v>
      </c>
      <c r="BI55" s="32" t="s">
        <v>23</v>
      </c>
      <c r="BJ55" s="33"/>
    </row>
    <row r="56" customHeight="1" spans="1:62">
      <c r="A56" s="34">
        <v>0</v>
      </c>
      <c r="B56" s="35">
        <v>0</v>
      </c>
      <c r="C56" s="35">
        <v>1</v>
      </c>
      <c r="D56" s="35">
        <v>0</v>
      </c>
      <c r="E56" s="36">
        <v>1.55</v>
      </c>
      <c r="F56" s="35"/>
      <c r="G56" s="37">
        <v>0</v>
      </c>
      <c r="H56" s="38">
        <v>0</v>
      </c>
      <c r="I56" s="39">
        <f t="shared" ref="I56:I73" si="36">A56*B56*C56+G56+H56</f>
        <v>0</v>
      </c>
      <c r="J56" s="40">
        <v>3.28</v>
      </c>
      <c r="K56" s="35">
        <v>1.81</v>
      </c>
      <c r="L56" s="35">
        <v>0.91</v>
      </c>
      <c r="M56" s="26">
        <f t="shared" ref="M56:M73" si="37">K56*L56+1</f>
        <v>2.6471</v>
      </c>
      <c r="N56" s="40">
        <v>1</v>
      </c>
      <c r="O56" s="35">
        <v>0</v>
      </c>
      <c r="P56" s="41">
        <v>0</v>
      </c>
      <c r="Q56" s="30">
        <f t="shared" ref="Q56:Q73" si="38">1+2.78*O56/(O56+1400)+P56</f>
        <v>1</v>
      </c>
      <c r="R56" s="40">
        <v>1.325</v>
      </c>
      <c r="S56" s="32">
        <v>0.5</v>
      </c>
      <c r="T56" s="42">
        <f t="shared" ref="T56:T73" si="39">I56*J56*M56*N56*(Q56)*R56*S56</f>
        <v>0</v>
      </c>
      <c r="V56" s="34">
        <v>0</v>
      </c>
      <c r="W56" s="35">
        <v>0</v>
      </c>
      <c r="X56" s="35">
        <v>1</v>
      </c>
      <c r="Y56" s="35">
        <v>0</v>
      </c>
      <c r="Z56" s="36">
        <v>1.55</v>
      </c>
      <c r="AA56" s="35"/>
      <c r="AB56" s="37">
        <v>0</v>
      </c>
      <c r="AC56" s="38">
        <v>0</v>
      </c>
      <c r="AD56" s="39">
        <f t="shared" ref="AD56:AD73" si="40">V56*W56*X56+AB56+AC56</f>
        <v>0</v>
      </c>
      <c r="AE56" s="40">
        <v>3.28</v>
      </c>
      <c r="AF56" s="35">
        <v>1.81</v>
      </c>
      <c r="AG56" s="35">
        <v>0.91</v>
      </c>
      <c r="AH56" s="26">
        <f t="shared" ref="AH56:AH73" si="41">AF56*AG56+1</f>
        <v>2.6471</v>
      </c>
      <c r="AI56" s="40">
        <v>1</v>
      </c>
      <c r="AJ56" s="35">
        <v>0</v>
      </c>
      <c r="AK56" s="41">
        <v>0</v>
      </c>
      <c r="AL56" s="30">
        <f t="shared" ref="AL56:AL73" si="42">1+2.78*AJ56/(AJ56+1400)+AK56</f>
        <v>1</v>
      </c>
      <c r="AM56" s="40">
        <v>1.325</v>
      </c>
      <c r="AN56" s="32">
        <v>0.5</v>
      </c>
      <c r="AO56" s="42">
        <f t="shared" ref="AO56:AO73" si="43">AD56*AE56*AH56*AI56*(AL56)*AM56*AN56</f>
        <v>0</v>
      </c>
      <c r="AQ56" s="34">
        <v>0</v>
      </c>
      <c r="AR56" s="35">
        <v>0</v>
      </c>
      <c r="AS56" s="35">
        <v>1</v>
      </c>
      <c r="AT56" s="35">
        <v>0</v>
      </c>
      <c r="AU56" s="36">
        <v>1.55</v>
      </c>
      <c r="AV56" s="35"/>
      <c r="AW56" s="37">
        <v>0</v>
      </c>
      <c r="AX56" s="38">
        <v>0</v>
      </c>
      <c r="AY56" s="39">
        <f t="shared" ref="AY56:AY73" si="44">AQ56*AR56*AS56+AW56+AX56</f>
        <v>0</v>
      </c>
      <c r="AZ56" s="40">
        <v>3.78</v>
      </c>
      <c r="BA56" s="35">
        <v>1.81</v>
      </c>
      <c r="BB56" s="35">
        <v>0.91</v>
      </c>
      <c r="BC56" s="26">
        <f t="shared" ref="BC56:BC73" si="45">BA56*BB56+1</f>
        <v>2.6471</v>
      </c>
      <c r="BD56" s="40">
        <v>1</v>
      </c>
      <c r="BE56" s="35">
        <v>0</v>
      </c>
      <c r="BF56" s="41">
        <v>0</v>
      </c>
      <c r="BG56" s="30">
        <f t="shared" ref="BG56:BG73" si="46">1+2.78*BE56/(BE56+1400)+BF56</f>
        <v>1</v>
      </c>
      <c r="BH56" s="40">
        <v>1.325</v>
      </c>
      <c r="BI56" s="32">
        <v>0.5</v>
      </c>
      <c r="BJ56" s="42">
        <f t="shared" ref="BJ56:BJ73" si="47">AY56*AZ56*BC56*BD56*(BG56)*BH56*BI56</f>
        <v>0</v>
      </c>
    </row>
    <row r="57" customHeight="1" spans="1:62">
      <c r="A57" s="34">
        <v>4718</v>
      </c>
      <c r="B57" s="43">
        <v>0.939</v>
      </c>
      <c r="C57" s="35">
        <v>1</v>
      </c>
      <c r="D57" s="35">
        <v>1</v>
      </c>
      <c r="E57" s="36">
        <f t="shared" ref="E57:E72" si="48">E56-E56*0.075</f>
        <v>1.43375</v>
      </c>
      <c r="F57" s="35">
        <v>3.38</v>
      </c>
      <c r="G57" s="37">
        <f t="shared" ref="G57:G72" si="49">A57*E56*F57</f>
        <v>24717.602</v>
      </c>
      <c r="H57" s="38">
        <v>0</v>
      </c>
      <c r="I57" s="39">
        <f t="shared" si="36"/>
        <v>29147.804</v>
      </c>
      <c r="J57" s="40">
        <v>3.28</v>
      </c>
      <c r="K57" s="35">
        <v>1.81</v>
      </c>
      <c r="L57" s="35">
        <v>0.91</v>
      </c>
      <c r="M57" s="26">
        <f t="shared" si="37"/>
        <v>2.6471</v>
      </c>
      <c r="N57" s="40">
        <v>1</v>
      </c>
      <c r="O57" s="35">
        <v>0</v>
      </c>
      <c r="P57" s="41">
        <v>0</v>
      </c>
      <c r="Q57" s="30">
        <f t="shared" si="38"/>
        <v>1</v>
      </c>
      <c r="R57" s="40">
        <v>1.325</v>
      </c>
      <c r="S57" s="32">
        <v>0.5</v>
      </c>
      <c r="T57" s="42">
        <f t="shared" si="39"/>
        <v>167662.491227333</v>
      </c>
      <c r="V57" s="34">
        <v>4718</v>
      </c>
      <c r="W57" s="43">
        <v>0.939</v>
      </c>
      <c r="X57" s="35">
        <v>1</v>
      </c>
      <c r="Y57" s="35">
        <v>1</v>
      </c>
      <c r="Z57" s="36">
        <f t="shared" ref="Z57:Z72" si="50">Z56-Z56*0.075</f>
        <v>1.43375</v>
      </c>
      <c r="AA57" s="35">
        <v>3.38</v>
      </c>
      <c r="AB57" s="37">
        <f t="shared" ref="AB57:AB72" si="51">V57*Z56*AA57</f>
        <v>24717.602</v>
      </c>
      <c r="AC57" s="38">
        <v>1890</v>
      </c>
      <c r="AD57" s="39">
        <f t="shared" si="40"/>
        <v>31037.804</v>
      </c>
      <c r="AE57" s="40">
        <v>3.28</v>
      </c>
      <c r="AF57" s="35">
        <v>1.81</v>
      </c>
      <c r="AG57" s="35">
        <v>0.91</v>
      </c>
      <c r="AH57" s="26">
        <f t="shared" si="41"/>
        <v>2.6471</v>
      </c>
      <c r="AI57" s="40">
        <v>1</v>
      </c>
      <c r="AJ57" s="35">
        <v>0</v>
      </c>
      <c r="AK57" s="41">
        <v>0</v>
      </c>
      <c r="AL57" s="30">
        <f t="shared" si="42"/>
        <v>1</v>
      </c>
      <c r="AM57" s="40">
        <v>1.325</v>
      </c>
      <c r="AN57" s="32">
        <v>0.5</v>
      </c>
      <c r="AO57" s="42">
        <f t="shared" si="43"/>
        <v>178534.051514333</v>
      </c>
      <c r="AQ57" s="34">
        <v>4718</v>
      </c>
      <c r="AR57" s="43">
        <v>0.939</v>
      </c>
      <c r="AS57" s="35">
        <v>1</v>
      </c>
      <c r="AT57" s="35">
        <v>1</v>
      </c>
      <c r="AU57" s="36">
        <f t="shared" ref="AU57:AU72" si="52">AU56-AU56*0.075</f>
        <v>1.43375</v>
      </c>
      <c r="AV57" s="35">
        <v>3.38</v>
      </c>
      <c r="AW57" s="37">
        <f t="shared" ref="AW57:AW72" si="53">AQ57*AU56*AV57</f>
        <v>24717.602</v>
      </c>
      <c r="AX57" s="38">
        <v>1890</v>
      </c>
      <c r="AY57" s="39">
        <f t="shared" si="44"/>
        <v>31037.804</v>
      </c>
      <c r="AZ57" s="40">
        <v>3.78</v>
      </c>
      <c r="BA57" s="35">
        <v>1.81</v>
      </c>
      <c r="BB57" s="35">
        <v>0.91</v>
      </c>
      <c r="BC57" s="26">
        <f t="shared" si="45"/>
        <v>2.6471</v>
      </c>
      <c r="BD57" s="40">
        <v>1</v>
      </c>
      <c r="BE57" s="35">
        <v>0</v>
      </c>
      <c r="BF57" s="41">
        <v>0</v>
      </c>
      <c r="BG57" s="30">
        <f t="shared" si="46"/>
        <v>1</v>
      </c>
      <c r="BH57" s="40">
        <v>1.325</v>
      </c>
      <c r="BI57" s="32">
        <v>0.5</v>
      </c>
      <c r="BJ57" s="42">
        <f t="shared" si="47"/>
        <v>205749.608147616</v>
      </c>
    </row>
    <row r="58" customHeight="1" spans="1:62">
      <c r="A58" s="34">
        <v>4718</v>
      </c>
      <c r="B58" s="45">
        <v>1.03</v>
      </c>
      <c r="C58" s="35">
        <v>1</v>
      </c>
      <c r="D58" s="35">
        <v>2</v>
      </c>
      <c r="E58" s="36">
        <f t="shared" si="48"/>
        <v>1.32621875</v>
      </c>
      <c r="F58" s="35">
        <v>3.38</v>
      </c>
      <c r="G58" s="37">
        <f t="shared" si="49"/>
        <v>22863.78185</v>
      </c>
      <c r="H58" s="38">
        <v>0</v>
      </c>
      <c r="I58" s="39">
        <f t="shared" si="36"/>
        <v>27723.32185</v>
      </c>
      <c r="J58" s="40">
        <v>3.28</v>
      </c>
      <c r="K58" s="35">
        <v>1.81</v>
      </c>
      <c r="L58" s="35">
        <v>0.91</v>
      </c>
      <c r="M58" s="26">
        <f t="shared" si="37"/>
        <v>2.6471</v>
      </c>
      <c r="N58" s="40">
        <v>1</v>
      </c>
      <c r="O58" s="35">
        <v>0</v>
      </c>
      <c r="P58" s="41">
        <v>0</v>
      </c>
      <c r="Q58" s="30">
        <f t="shared" si="38"/>
        <v>1</v>
      </c>
      <c r="R58" s="40">
        <v>1.325</v>
      </c>
      <c r="S58" s="32">
        <v>0.5</v>
      </c>
      <c r="T58" s="42">
        <f t="shared" si="39"/>
        <v>159468.65864983</v>
      </c>
      <c r="V58" s="34">
        <v>4718</v>
      </c>
      <c r="W58" s="45">
        <v>1.03</v>
      </c>
      <c r="X58" s="35">
        <v>1</v>
      </c>
      <c r="Y58" s="35">
        <v>2</v>
      </c>
      <c r="Z58" s="36">
        <f t="shared" si="50"/>
        <v>1.32621875</v>
      </c>
      <c r="AA58" s="35">
        <v>3.38</v>
      </c>
      <c r="AB58" s="37">
        <f t="shared" si="51"/>
        <v>22863.78185</v>
      </c>
      <c r="AC58" s="38">
        <v>1890</v>
      </c>
      <c r="AD58" s="39">
        <f t="shared" si="40"/>
        <v>29613.32185</v>
      </c>
      <c r="AE58" s="40">
        <v>3.28</v>
      </c>
      <c r="AF58" s="35">
        <v>1.81</v>
      </c>
      <c r="AG58" s="35">
        <v>0.91</v>
      </c>
      <c r="AH58" s="26">
        <f t="shared" si="41"/>
        <v>2.6471</v>
      </c>
      <c r="AI58" s="40">
        <v>1</v>
      </c>
      <c r="AJ58" s="35">
        <v>0</v>
      </c>
      <c r="AK58" s="41">
        <v>0</v>
      </c>
      <c r="AL58" s="30">
        <f t="shared" si="42"/>
        <v>1</v>
      </c>
      <c r="AM58" s="40">
        <v>1.325</v>
      </c>
      <c r="AN58" s="32">
        <v>0.5</v>
      </c>
      <c r="AO58" s="42">
        <f t="shared" si="43"/>
        <v>170340.21893683</v>
      </c>
      <c r="AQ58" s="34">
        <v>4718</v>
      </c>
      <c r="AR58" s="45">
        <v>1.03</v>
      </c>
      <c r="AS58" s="35">
        <v>1</v>
      </c>
      <c r="AT58" s="35">
        <v>2</v>
      </c>
      <c r="AU58" s="36">
        <f t="shared" si="52"/>
        <v>1.32621875</v>
      </c>
      <c r="AV58" s="35">
        <v>3.38</v>
      </c>
      <c r="AW58" s="37">
        <f t="shared" si="53"/>
        <v>22863.78185</v>
      </c>
      <c r="AX58" s="38">
        <v>1890</v>
      </c>
      <c r="AY58" s="39">
        <f t="shared" si="44"/>
        <v>29613.32185</v>
      </c>
      <c r="AZ58" s="40">
        <v>3.78</v>
      </c>
      <c r="BA58" s="35">
        <v>1.81</v>
      </c>
      <c r="BB58" s="35">
        <v>0.91</v>
      </c>
      <c r="BC58" s="26">
        <f t="shared" si="45"/>
        <v>2.6471</v>
      </c>
      <c r="BD58" s="40">
        <v>1</v>
      </c>
      <c r="BE58" s="35">
        <v>0</v>
      </c>
      <c r="BF58" s="41">
        <v>0</v>
      </c>
      <c r="BG58" s="30">
        <f t="shared" si="46"/>
        <v>1</v>
      </c>
      <c r="BH58" s="40">
        <v>1.325</v>
      </c>
      <c r="BI58" s="32">
        <v>0.5</v>
      </c>
      <c r="BJ58" s="42">
        <f t="shared" si="47"/>
        <v>196306.715725981</v>
      </c>
    </row>
    <row r="59" customHeight="1" spans="1:62">
      <c r="A59" s="34">
        <v>4718</v>
      </c>
      <c r="B59" s="45">
        <v>1.293</v>
      </c>
      <c r="C59" s="35">
        <v>1</v>
      </c>
      <c r="D59" s="35">
        <v>3</v>
      </c>
      <c r="E59" s="36">
        <f t="shared" si="48"/>
        <v>1.22675234375</v>
      </c>
      <c r="F59" s="35">
        <v>3.38</v>
      </c>
      <c r="G59" s="37">
        <f t="shared" si="49"/>
        <v>21148.99821125</v>
      </c>
      <c r="H59" s="38">
        <v>0</v>
      </c>
      <c r="I59" s="39">
        <f t="shared" si="36"/>
        <v>27249.37221125</v>
      </c>
      <c r="J59" s="40">
        <v>3.28</v>
      </c>
      <c r="K59" s="35">
        <v>1.81</v>
      </c>
      <c r="L59" s="35">
        <v>0.91</v>
      </c>
      <c r="M59" s="26">
        <f t="shared" si="37"/>
        <v>2.6471</v>
      </c>
      <c r="N59" s="40">
        <v>1</v>
      </c>
      <c r="O59" s="35">
        <v>0</v>
      </c>
      <c r="P59" s="41">
        <v>0</v>
      </c>
      <c r="Q59" s="30">
        <f t="shared" si="38"/>
        <v>1</v>
      </c>
      <c r="R59" s="40">
        <v>1.325</v>
      </c>
      <c r="S59" s="32">
        <v>0.5</v>
      </c>
      <c r="T59" s="42">
        <f t="shared" si="39"/>
        <v>156742.430041009</v>
      </c>
      <c r="V59" s="34">
        <v>4718</v>
      </c>
      <c r="W59" s="45">
        <v>1.293</v>
      </c>
      <c r="X59" s="35">
        <v>1</v>
      </c>
      <c r="Y59" s="35">
        <v>3</v>
      </c>
      <c r="Z59" s="36">
        <f t="shared" si="50"/>
        <v>1.22675234375</v>
      </c>
      <c r="AA59" s="35">
        <v>3.38</v>
      </c>
      <c r="AB59" s="37">
        <f t="shared" si="51"/>
        <v>21148.99821125</v>
      </c>
      <c r="AC59" s="38">
        <v>1890</v>
      </c>
      <c r="AD59" s="39">
        <f t="shared" si="40"/>
        <v>29139.37221125</v>
      </c>
      <c r="AE59" s="40">
        <v>3.28</v>
      </c>
      <c r="AF59" s="35">
        <v>1.81</v>
      </c>
      <c r="AG59" s="35">
        <v>0.91</v>
      </c>
      <c r="AH59" s="26">
        <f t="shared" si="41"/>
        <v>2.6471</v>
      </c>
      <c r="AI59" s="40">
        <v>1</v>
      </c>
      <c r="AJ59" s="35">
        <v>0</v>
      </c>
      <c r="AK59" s="41">
        <v>0</v>
      </c>
      <c r="AL59" s="30">
        <f t="shared" si="42"/>
        <v>1</v>
      </c>
      <c r="AM59" s="40">
        <v>1.325</v>
      </c>
      <c r="AN59" s="32">
        <v>0.5</v>
      </c>
      <c r="AO59" s="42">
        <f t="shared" si="43"/>
        <v>167613.990328009</v>
      </c>
      <c r="AQ59" s="34">
        <v>4718</v>
      </c>
      <c r="AR59" s="45">
        <v>1.293</v>
      </c>
      <c r="AS59" s="35">
        <v>1</v>
      </c>
      <c r="AT59" s="35">
        <v>3</v>
      </c>
      <c r="AU59" s="36">
        <f t="shared" si="52"/>
        <v>1.22675234375</v>
      </c>
      <c r="AV59" s="35">
        <v>3.38</v>
      </c>
      <c r="AW59" s="37">
        <f t="shared" si="53"/>
        <v>21148.99821125</v>
      </c>
      <c r="AX59" s="38">
        <v>1890</v>
      </c>
      <c r="AY59" s="39">
        <f t="shared" si="44"/>
        <v>29139.37221125</v>
      </c>
      <c r="AZ59" s="40">
        <v>3.78</v>
      </c>
      <c r="BA59" s="35">
        <v>1.81</v>
      </c>
      <c r="BB59" s="35">
        <v>0.91</v>
      </c>
      <c r="BC59" s="26">
        <f t="shared" si="45"/>
        <v>2.6471</v>
      </c>
      <c r="BD59" s="40">
        <v>1</v>
      </c>
      <c r="BE59" s="35">
        <v>0</v>
      </c>
      <c r="BF59" s="41">
        <v>0</v>
      </c>
      <c r="BG59" s="30">
        <f t="shared" si="46"/>
        <v>1</v>
      </c>
      <c r="BH59" s="40">
        <v>1.325</v>
      </c>
      <c r="BI59" s="32">
        <v>0.5</v>
      </c>
      <c r="BJ59" s="42">
        <f t="shared" si="47"/>
        <v>193164.903487766</v>
      </c>
    </row>
    <row r="60" customHeight="1" spans="1:62">
      <c r="A60" s="34">
        <v>4718</v>
      </c>
      <c r="B60" s="43">
        <v>0.734</v>
      </c>
      <c r="C60" s="35">
        <v>1</v>
      </c>
      <c r="D60" s="35">
        <v>4</v>
      </c>
      <c r="E60" s="36">
        <f t="shared" si="48"/>
        <v>1.13474591796875</v>
      </c>
      <c r="F60" s="35">
        <v>3.38</v>
      </c>
      <c r="G60" s="37">
        <f t="shared" si="49"/>
        <v>19562.8233454063</v>
      </c>
      <c r="H60" s="38">
        <v>0</v>
      </c>
      <c r="I60" s="39">
        <f t="shared" si="36"/>
        <v>23025.8353454062</v>
      </c>
      <c r="J60" s="40">
        <v>3.28</v>
      </c>
      <c r="K60" s="35">
        <v>1.81</v>
      </c>
      <c r="L60" s="35">
        <v>0.91</v>
      </c>
      <c r="M60" s="26">
        <f t="shared" si="37"/>
        <v>2.6471</v>
      </c>
      <c r="N60" s="40">
        <v>1</v>
      </c>
      <c r="O60" s="35">
        <v>0</v>
      </c>
      <c r="P60" s="41">
        <v>0</v>
      </c>
      <c r="Q60" s="30">
        <f t="shared" si="38"/>
        <v>1</v>
      </c>
      <c r="R60" s="40">
        <v>1.325</v>
      </c>
      <c r="S60" s="32">
        <v>0.5</v>
      </c>
      <c r="T60" s="42">
        <f t="shared" si="39"/>
        <v>132448.019638158</v>
      </c>
      <c r="V60" s="34">
        <v>4718</v>
      </c>
      <c r="W60" s="43">
        <v>0.734</v>
      </c>
      <c r="X60" s="35">
        <v>1</v>
      </c>
      <c r="Y60" s="35">
        <v>4</v>
      </c>
      <c r="Z60" s="36">
        <f t="shared" si="50"/>
        <v>1.13474591796875</v>
      </c>
      <c r="AA60" s="35">
        <v>3.38</v>
      </c>
      <c r="AB60" s="37">
        <f t="shared" si="51"/>
        <v>19562.8233454063</v>
      </c>
      <c r="AC60" s="38">
        <v>1890</v>
      </c>
      <c r="AD60" s="39">
        <f t="shared" si="40"/>
        <v>24915.8353454062</v>
      </c>
      <c r="AE60" s="40">
        <v>3.28</v>
      </c>
      <c r="AF60" s="35">
        <v>1.81</v>
      </c>
      <c r="AG60" s="35">
        <v>0.91</v>
      </c>
      <c r="AH60" s="26">
        <f t="shared" si="41"/>
        <v>2.6471</v>
      </c>
      <c r="AI60" s="40">
        <v>1</v>
      </c>
      <c r="AJ60" s="35">
        <v>0</v>
      </c>
      <c r="AK60" s="41">
        <v>0</v>
      </c>
      <c r="AL60" s="30">
        <f t="shared" si="42"/>
        <v>1</v>
      </c>
      <c r="AM60" s="40">
        <v>1.325</v>
      </c>
      <c r="AN60" s="32">
        <v>0.5</v>
      </c>
      <c r="AO60" s="42">
        <f t="shared" si="43"/>
        <v>143319.579925158</v>
      </c>
      <c r="AQ60" s="34">
        <v>4718</v>
      </c>
      <c r="AR60" s="43">
        <v>0.734</v>
      </c>
      <c r="AS60" s="35">
        <v>1</v>
      </c>
      <c r="AT60" s="35">
        <v>4</v>
      </c>
      <c r="AU60" s="36">
        <f t="shared" si="52"/>
        <v>1.13474591796875</v>
      </c>
      <c r="AV60" s="35">
        <v>3.38</v>
      </c>
      <c r="AW60" s="37">
        <f t="shared" si="53"/>
        <v>19562.8233454063</v>
      </c>
      <c r="AX60" s="38">
        <v>1890</v>
      </c>
      <c r="AY60" s="39">
        <f t="shared" si="44"/>
        <v>24915.8353454062</v>
      </c>
      <c r="AZ60" s="40">
        <v>3.78</v>
      </c>
      <c r="BA60" s="35">
        <v>1.81</v>
      </c>
      <c r="BB60" s="35">
        <v>0.91</v>
      </c>
      <c r="BC60" s="26">
        <f t="shared" si="45"/>
        <v>2.6471</v>
      </c>
      <c r="BD60" s="40">
        <v>1</v>
      </c>
      <c r="BE60" s="35">
        <v>0</v>
      </c>
      <c r="BF60" s="41">
        <v>0</v>
      </c>
      <c r="BG60" s="30">
        <f t="shared" si="46"/>
        <v>1</v>
      </c>
      <c r="BH60" s="40">
        <v>1.325</v>
      </c>
      <c r="BI60" s="32">
        <v>0.5</v>
      </c>
      <c r="BJ60" s="42">
        <f t="shared" si="47"/>
        <v>165167.076864969</v>
      </c>
    </row>
    <row r="61" customHeight="1" spans="1:62">
      <c r="A61" s="34">
        <v>4718</v>
      </c>
      <c r="B61" s="45">
        <v>0.734</v>
      </c>
      <c r="C61" s="35">
        <v>1</v>
      </c>
      <c r="D61" s="35">
        <v>5</v>
      </c>
      <c r="E61" s="36">
        <f t="shared" si="48"/>
        <v>1.04963997412109</v>
      </c>
      <c r="F61" s="35">
        <v>3.38</v>
      </c>
      <c r="G61" s="37">
        <f t="shared" si="49"/>
        <v>18095.6115945008</v>
      </c>
      <c r="H61" s="38">
        <v>0</v>
      </c>
      <c r="I61" s="39">
        <f t="shared" si="36"/>
        <v>21558.6235945008</v>
      </c>
      <c r="J61" s="40">
        <v>3.28</v>
      </c>
      <c r="K61" s="35">
        <v>1.81</v>
      </c>
      <c r="L61" s="35">
        <v>0.91</v>
      </c>
      <c r="M61" s="26">
        <f t="shared" si="37"/>
        <v>2.6471</v>
      </c>
      <c r="N61" s="40">
        <v>1</v>
      </c>
      <c r="O61" s="35">
        <v>0</v>
      </c>
      <c r="P61" s="41">
        <v>0</v>
      </c>
      <c r="Q61" s="30">
        <f t="shared" si="38"/>
        <v>1</v>
      </c>
      <c r="R61" s="40">
        <v>1.325</v>
      </c>
      <c r="S61" s="32">
        <v>0.5</v>
      </c>
      <c r="T61" s="42">
        <f t="shared" si="39"/>
        <v>124008.400059448</v>
      </c>
      <c r="V61" s="34">
        <v>4718</v>
      </c>
      <c r="W61" s="45">
        <v>0.734</v>
      </c>
      <c r="X61" s="35">
        <v>1</v>
      </c>
      <c r="Y61" s="35">
        <v>5</v>
      </c>
      <c r="Z61" s="36">
        <f t="shared" si="50"/>
        <v>1.04963997412109</v>
      </c>
      <c r="AA61" s="35">
        <v>3.38</v>
      </c>
      <c r="AB61" s="37">
        <f t="shared" si="51"/>
        <v>18095.6115945008</v>
      </c>
      <c r="AC61" s="38">
        <v>1890</v>
      </c>
      <c r="AD61" s="39">
        <f t="shared" si="40"/>
        <v>23448.6235945008</v>
      </c>
      <c r="AE61" s="40">
        <v>3.28</v>
      </c>
      <c r="AF61" s="35">
        <v>1.81</v>
      </c>
      <c r="AG61" s="35">
        <v>0.91</v>
      </c>
      <c r="AH61" s="26">
        <f t="shared" si="41"/>
        <v>2.6471</v>
      </c>
      <c r="AI61" s="40">
        <v>1</v>
      </c>
      <c r="AJ61" s="35">
        <v>0</v>
      </c>
      <c r="AK61" s="41">
        <v>0</v>
      </c>
      <c r="AL61" s="30">
        <f t="shared" si="42"/>
        <v>1</v>
      </c>
      <c r="AM61" s="40">
        <v>1.325</v>
      </c>
      <c r="AN61" s="32">
        <v>0.5</v>
      </c>
      <c r="AO61" s="42">
        <f t="shared" si="43"/>
        <v>134879.960346448</v>
      </c>
      <c r="AQ61" s="34">
        <v>4718</v>
      </c>
      <c r="AR61" s="45">
        <v>0.734</v>
      </c>
      <c r="AS61" s="35">
        <v>1</v>
      </c>
      <c r="AT61" s="35">
        <v>5</v>
      </c>
      <c r="AU61" s="36">
        <f t="shared" si="52"/>
        <v>1.04963997412109</v>
      </c>
      <c r="AV61" s="35">
        <v>3.38</v>
      </c>
      <c r="AW61" s="37">
        <f t="shared" si="53"/>
        <v>18095.6115945008</v>
      </c>
      <c r="AX61" s="38">
        <v>1890</v>
      </c>
      <c r="AY61" s="39">
        <f t="shared" si="44"/>
        <v>23448.6235945008</v>
      </c>
      <c r="AZ61" s="40">
        <v>3.78</v>
      </c>
      <c r="BA61" s="35">
        <v>1.81</v>
      </c>
      <c r="BB61" s="35">
        <v>0.91</v>
      </c>
      <c r="BC61" s="26">
        <f t="shared" si="45"/>
        <v>2.6471</v>
      </c>
      <c r="BD61" s="40">
        <v>1</v>
      </c>
      <c r="BE61" s="35">
        <v>0</v>
      </c>
      <c r="BF61" s="41">
        <v>0</v>
      </c>
      <c r="BG61" s="30">
        <f t="shared" si="46"/>
        <v>1</v>
      </c>
      <c r="BH61" s="40">
        <v>1.325</v>
      </c>
      <c r="BI61" s="32">
        <v>0.5</v>
      </c>
      <c r="BJ61" s="42">
        <f t="shared" si="47"/>
        <v>155440.929911455</v>
      </c>
    </row>
    <row r="62" customHeight="1" spans="1:62">
      <c r="A62" s="34">
        <v>4718</v>
      </c>
      <c r="B62" s="45">
        <v>1.383</v>
      </c>
      <c r="C62" s="35">
        <v>1</v>
      </c>
      <c r="D62" s="35">
        <v>6</v>
      </c>
      <c r="E62" s="36">
        <f t="shared" si="48"/>
        <v>0.970916976062012</v>
      </c>
      <c r="F62" s="35">
        <v>3.38</v>
      </c>
      <c r="G62" s="37">
        <f t="shared" si="49"/>
        <v>16738.4407249132</v>
      </c>
      <c r="H62" s="38">
        <v>0</v>
      </c>
      <c r="I62" s="39">
        <f t="shared" si="36"/>
        <v>23263.4347249132</v>
      </c>
      <c r="J62" s="40">
        <v>3.28</v>
      </c>
      <c r="K62" s="35">
        <v>1.81</v>
      </c>
      <c r="L62" s="35">
        <v>0.91</v>
      </c>
      <c r="M62" s="26">
        <f t="shared" si="37"/>
        <v>2.6471</v>
      </c>
      <c r="N62" s="40">
        <v>1</v>
      </c>
      <c r="O62" s="35">
        <v>0</v>
      </c>
      <c r="P62" s="41">
        <v>0</v>
      </c>
      <c r="Q62" s="30">
        <f t="shared" si="38"/>
        <v>1</v>
      </c>
      <c r="R62" s="40">
        <v>1.325</v>
      </c>
      <c r="S62" s="32">
        <v>0.5</v>
      </c>
      <c r="T62" s="42">
        <f t="shared" si="39"/>
        <v>133814.726505071</v>
      </c>
      <c r="V62" s="34">
        <v>4718</v>
      </c>
      <c r="W62" s="45">
        <v>1.383</v>
      </c>
      <c r="X62" s="35">
        <v>1</v>
      </c>
      <c r="Y62" s="35">
        <v>6</v>
      </c>
      <c r="Z62" s="36">
        <f t="shared" si="50"/>
        <v>0.970916976062012</v>
      </c>
      <c r="AA62" s="35">
        <v>3.38</v>
      </c>
      <c r="AB62" s="37">
        <f t="shared" si="51"/>
        <v>16738.4407249132</v>
      </c>
      <c r="AC62" s="38">
        <v>1890</v>
      </c>
      <c r="AD62" s="39">
        <f t="shared" si="40"/>
        <v>25153.4347249132</v>
      </c>
      <c r="AE62" s="40">
        <v>3.28</v>
      </c>
      <c r="AF62" s="35">
        <v>1.81</v>
      </c>
      <c r="AG62" s="35">
        <v>0.91</v>
      </c>
      <c r="AH62" s="26">
        <f t="shared" si="41"/>
        <v>2.6471</v>
      </c>
      <c r="AI62" s="40">
        <v>1</v>
      </c>
      <c r="AJ62" s="35">
        <v>0</v>
      </c>
      <c r="AK62" s="41">
        <v>0</v>
      </c>
      <c r="AL62" s="30">
        <f t="shared" si="42"/>
        <v>1</v>
      </c>
      <c r="AM62" s="40">
        <v>1.325</v>
      </c>
      <c r="AN62" s="32">
        <v>0.5</v>
      </c>
      <c r="AO62" s="42">
        <f t="shared" si="43"/>
        <v>144686.286792071</v>
      </c>
      <c r="AQ62" s="34">
        <v>4718</v>
      </c>
      <c r="AR62" s="45">
        <v>1.383</v>
      </c>
      <c r="AS62" s="35">
        <v>1</v>
      </c>
      <c r="AT62" s="35">
        <v>6</v>
      </c>
      <c r="AU62" s="36">
        <f t="shared" si="52"/>
        <v>0.970916976062012</v>
      </c>
      <c r="AV62" s="35">
        <v>3.38</v>
      </c>
      <c r="AW62" s="37">
        <f t="shared" si="53"/>
        <v>16738.4407249132</v>
      </c>
      <c r="AX62" s="38">
        <v>1890</v>
      </c>
      <c r="AY62" s="39">
        <f t="shared" si="44"/>
        <v>25153.4347249132</v>
      </c>
      <c r="AZ62" s="40">
        <v>3.78</v>
      </c>
      <c r="BA62" s="35">
        <v>1.81</v>
      </c>
      <c r="BB62" s="35">
        <v>0.91</v>
      </c>
      <c r="BC62" s="26">
        <f t="shared" si="45"/>
        <v>2.6471</v>
      </c>
      <c r="BD62" s="40">
        <v>1</v>
      </c>
      <c r="BE62" s="35">
        <v>0</v>
      </c>
      <c r="BF62" s="41">
        <v>0</v>
      </c>
      <c r="BG62" s="30">
        <f t="shared" si="46"/>
        <v>1</v>
      </c>
      <c r="BH62" s="40">
        <v>1.325</v>
      </c>
      <c r="BI62" s="32">
        <v>0.5</v>
      </c>
      <c r="BJ62" s="42">
        <f t="shared" si="47"/>
        <v>166742.123193301</v>
      </c>
    </row>
    <row r="63" customHeight="1" spans="1:62">
      <c r="A63" s="34">
        <v>4718</v>
      </c>
      <c r="B63" s="43">
        <v>1.688</v>
      </c>
      <c r="C63" s="35">
        <v>1</v>
      </c>
      <c r="D63" s="35">
        <v>7</v>
      </c>
      <c r="E63" s="36">
        <f t="shared" si="48"/>
        <v>0.898098202857361</v>
      </c>
      <c r="F63" s="35">
        <v>3.38</v>
      </c>
      <c r="G63" s="37">
        <f t="shared" si="49"/>
        <v>15483.0576705447</v>
      </c>
      <c r="H63" s="38">
        <v>0</v>
      </c>
      <c r="I63" s="39">
        <f t="shared" si="36"/>
        <v>23447.0416705447</v>
      </c>
      <c r="J63" s="40">
        <v>3.28</v>
      </c>
      <c r="K63" s="35">
        <v>1.81</v>
      </c>
      <c r="L63" s="35">
        <v>0.91</v>
      </c>
      <c r="M63" s="26">
        <f t="shared" si="37"/>
        <v>2.6471</v>
      </c>
      <c r="N63" s="40">
        <v>1</v>
      </c>
      <c r="O63" s="35">
        <v>0</v>
      </c>
      <c r="P63" s="41">
        <v>0</v>
      </c>
      <c r="Q63" s="30">
        <f t="shared" si="38"/>
        <v>1</v>
      </c>
      <c r="R63" s="40">
        <v>1.325</v>
      </c>
      <c r="S63" s="32">
        <v>0.5</v>
      </c>
      <c r="T63" s="42">
        <f t="shared" si="39"/>
        <v>134870.860885253</v>
      </c>
      <c r="V63" s="34">
        <v>4718</v>
      </c>
      <c r="W63" s="43">
        <v>1.688</v>
      </c>
      <c r="X63" s="35">
        <v>1</v>
      </c>
      <c r="Y63" s="35">
        <v>7</v>
      </c>
      <c r="Z63" s="36">
        <f t="shared" si="50"/>
        <v>0.898098202857361</v>
      </c>
      <c r="AA63" s="35">
        <v>3.38</v>
      </c>
      <c r="AB63" s="37">
        <f t="shared" si="51"/>
        <v>15483.0576705447</v>
      </c>
      <c r="AC63" s="38">
        <v>1890</v>
      </c>
      <c r="AD63" s="39">
        <f t="shared" si="40"/>
        <v>25337.0416705447</v>
      </c>
      <c r="AE63" s="40">
        <v>3.28</v>
      </c>
      <c r="AF63" s="35">
        <v>1.81</v>
      </c>
      <c r="AG63" s="35">
        <v>0.91</v>
      </c>
      <c r="AH63" s="26">
        <f t="shared" si="41"/>
        <v>2.6471</v>
      </c>
      <c r="AI63" s="40">
        <v>1</v>
      </c>
      <c r="AJ63" s="35">
        <v>0</v>
      </c>
      <c r="AK63" s="41">
        <v>0</v>
      </c>
      <c r="AL63" s="30">
        <f t="shared" si="42"/>
        <v>1</v>
      </c>
      <c r="AM63" s="40">
        <v>1.325</v>
      </c>
      <c r="AN63" s="32">
        <v>0.5</v>
      </c>
      <c r="AO63" s="42">
        <f t="shared" si="43"/>
        <v>145742.421172253</v>
      </c>
      <c r="AQ63" s="34">
        <v>4718</v>
      </c>
      <c r="AR63" s="43">
        <v>1.688</v>
      </c>
      <c r="AS63" s="35">
        <v>1</v>
      </c>
      <c r="AT63" s="35">
        <v>7</v>
      </c>
      <c r="AU63" s="36">
        <f t="shared" si="52"/>
        <v>0.898098202857361</v>
      </c>
      <c r="AV63" s="35">
        <v>3.38</v>
      </c>
      <c r="AW63" s="37">
        <f t="shared" si="53"/>
        <v>15483.0576705447</v>
      </c>
      <c r="AX63" s="38">
        <v>1890</v>
      </c>
      <c r="AY63" s="39">
        <f t="shared" si="44"/>
        <v>25337.0416705447</v>
      </c>
      <c r="AZ63" s="40">
        <v>3.78</v>
      </c>
      <c r="BA63" s="35">
        <v>1.81</v>
      </c>
      <c r="BB63" s="35">
        <v>0.91</v>
      </c>
      <c r="BC63" s="26">
        <f t="shared" si="45"/>
        <v>2.6471</v>
      </c>
      <c r="BD63" s="40">
        <v>1</v>
      </c>
      <c r="BE63" s="35">
        <v>0</v>
      </c>
      <c r="BF63" s="41">
        <v>0</v>
      </c>
      <c r="BG63" s="30">
        <f t="shared" si="46"/>
        <v>1</v>
      </c>
      <c r="BH63" s="40">
        <v>1.325</v>
      </c>
      <c r="BI63" s="32">
        <v>0.5</v>
      </c>
      <c r="BJ63" s="42">
        <f t="shared" si="47"/>
        <v>167959.253668023</v>
      </c>
    </row>
    <row r="64" customHeight="1" spans="1:62">
      <c r="A64" s="34">
        <v>4718</v>
      </c>
      <c r="B64" s="46">
        <v>0.939</v>
      </c>
      <c r="C64" s="35">
        <v>1</v>
      </c>
      <c r="D64" s="35">
        <v>8</v>
      </c>
      <c r="E64" s="36">
        <f t="shared" si="48"/>
        <v>0.830740837643059</v>
      </c>
      <c r="F64" s="35">
        <v>3.38</v>
      </c>
      <c r="G64" s="37">
        <f t="shared" si="49"/>
        <v>14321.8283452539</v>
      </c>
      <c r="H64" s="38">
        <v>0</v>
      </c>
      <c r="I64" s="39">
        <f t="shared" si="36"/>
        <v>18752.0303452539</v>
      </c>
      <c r="J64" s="40">
        <v>3.28</v>
      </c>
      <c r="K64" s="35">
        <v>1.81</v>
      </c>
      <c r="L64" s="35">
        <v>0.91</v>
      </c>
      <c r="M64" s="26">
        <f t="shared" si="37"/>
        <v>2.6471</v>
      </c>
      <c r="N64" s="40">
        <v>1</v>
      </c>
      <c r="O64" s="35">
        <v>0</v>
      </c>
      <c r="P64" s="41">
        <v>0</v>
      </c>
      <c r="Q64" s="30">
        <f t="shared" si="38"/>
        <v>1</v>
      </c>
      <c r="R64" s="40">
        <v>1.325</v>
      </c>
      <c r="S64" s="32">
        <v>0.5</v>
      </c>
      <c r="T64" s="42">
        <f t="shared" si="39"/>
        <v>107864.459472</v>
      </c>
      <c r="V64" s="34">
        <v>4718</v>
      </c>
      <c r="W64" s="46">
        <v>0.939</v>
      </c>
      <c r="X64" s="35">
        <v>1</v>
      </c>
      <c r="Y64" s="35">
        <v>8</v>
      </c>
      <c r="Z64" s="36">
        <f t="shared" si="50"/>
        <v>0.830740837643059</v>
      </c>
      <c r="AA64" s="35">
        <v>3.38</v>
      </c>
      <c r="AB64" s="37">
        <f t="shared" si="51"/>
        <v>14321.8283452539</v>
      </c>
      <c r="AC64" s="38">
        <v>1890</v>
      </c>
      <c r="AD64" s="39">
        <f t="shared" si="40"/>
        <v>20642.0303452539</v>
      </c>
      <c r="AE64" s="40">
        <v>3.28</v>
      </c>
      <c r="AF64" s="35">
        <v>1.81</v>
      </c>
      <c r="AG64" s="35">
        <v>0.91</v>
      </c>
      <c r="AH64" s="26">
        <f t="shared" si="41"/>
        <v>2.6471</v>
      </c>
      <c r="AI64" s="40">
        <v>1</v>
      </c>
      <c r="AJ64" s="35">
        <v>0</v>
      </c>
      <c r="AK64" s="41">
        <v>0</v>
      </c>
      <c r="AL64" s="30">
        <f t="shared" si="42"/>
        <v>1</v>
      </c>
      <c r="AM64" s="40">
        <v>1.325</v>
      </c>
      <c r="AN64" s="32">
        <v>0.5</v>
      </c>
      <c r="AO64" s="42">
        <f t="shared" si="43"/>
        <v>118736.019759</v>
      </c>
      <c r="AQ64" s="34">
        <v>4718</v>
      </c>
      <c r="AR64" s="46">
        <v>0.939</v>
      </c>
      <c r="AS64" s="35">
        <v>1</v>
      </c>
      <c r="AT64" s="35">
        <v>8</v>
      </c>
      <c r="AU64" s="36">
        <f t="shared" si="52"/>
        <v>0.830740837643059</v>
      </c>
      <c r="AV64" s="35">
        <v>3.38</v>
      </c>
      <c r="AW64" s="37">
        <f t="shared" si="53"/>
        <v>14321.8283452539</v>
      </c>
      <c r="AX64" s="38">
        <v>1890</v>
      </c>
      <c r="AY64" s="39">
        <f t="shared" si="44"/>
        <v>20642.0303452539</v>
      </c>
      <c r="AZ64" s="40">
        <v>3.78</v>
      </c>
      <c r="BA64" s="35">
        <v>1.81</v>
      </c>
      <c r="BB64" s="35">
        <v>0.91</v>
      </c>
      <c r="BC64" s="26">
        <f t="shared" si="45"/>
        <v>2.6471</v>
      </c>
      <c r="BD64" s="40">
        <v>1</v>
      </c>
      <c r="BE64" s="35">
        <v>0</v>
      </c>
      <c r="BF64" s="41">
        <v>0</v>
      </c>
      <c r="BG64" s="30">
        <f t="shared" si="46"/>
        <v>1</v>
      </c>
      <c r="BH64" s="40">
        <v>1.325</v>
      </c>
      <c r="BI64" s="32">
        <v>0.5</v>
      </c>
      <c r="BJ64" s="42">
        <f t="shared" si="47"/>
        <v>136836.022771043</v>
      </c>
    </row>
    <row r="65" customHeight="1" spans="1:62">
      <c r="A65" s="34">
        <v>4718</v>
      </c>
      <c r="B65" s="46">
        <v>1.03</v>
      </c>
      <c r="C65" s="35">
        <v>1</v>
      </c>
      <c r="D65" s="35">
        <v>9</v>
      </c>
      <c r="E65" s="36">
        <f t="shared" si="48"/>
        <v>0.768435274819829</v>
      </c>
      <c r="F65" s="35">
        <v>3.38</v>
      </c>
      <c r="G65" s="37">
        <f t="shared" si="49"/>
        <v>13247.6912193598</v>
      </c>
      <c r="H65" s="38">
        <v>0</v>
      </c>
      <c r="I65" s="39">
        <f t="shared" si="36"/>
        <v>18107.2312193598</v>
      </c>
      <c r="J65" s="40">
        <v>3.28</v>
      </c>
      <c r="K65" s="35">
        <v>1.81</v>
      </c>
      <c r="L65" s="35">
        <v>0.91</v>
      </c>
      <c r="M65" s="26">
        <f t="shared" si="37"/>
        <v>2.6471</v>
      </c>
      <c r="N65" s="40">
        <v>1</v>
      </c>
      <c r="O65" s="35">
        <v>0</v>
      </c>
      <c r="P65" s="41">
        <v>0</v>
      </c>
      <c r="Q65" s="30">
        <f t="shared" si="38"/>
        <v>1</v>
      </c>
      <c r="R65" s="40">
        <v>1.325</v>
      </c>
      <c r="S65" s="32">
        <v>0.5</v>
      </c>
      <c r="T65" s="42">
        <f t="shared" si="39"/>
        <v>104155.479276148</v>
      </c>
      <c r="V65" s="34">
        <v>4718</v>
      </c>
      <c r="W65" s="46">
        <v>1.03</v>
      </c>
      <c r="X65" s="35">
        <v>1</v>
      </c>
      <c r="Y65" s="35">
        <v>9</v>
      </c>
      <c r="Z65" s="36">
        <f t="shared" si="50"/>
        <v>0.768435274819829</v>
      </c>
      <c r="AA65" s="35">
        <v>3.38</v>
      </c>
      <c r="AB65" s="37">
        <f t="shared" si="51"/>
        <v>13247.6912193598</v>
      </c>
      <c r="AC65" s="38">
        <v>1890</v>
      </c>
      <c r="AD65" s="39">
        <f t="shared" si="40"/>
        <v>19997.2312193598</v>
      </c>
      <c r="AE65" s="40">
        <v>3.28</v>
      </c>
      <c r="AF65" s="35">
        <v>1.81</v>
      </c>
      <c r="AG65" s="35">
        <v>0.91</v>
      </c>
      <c r="AH65" s="26">
        <f t="shared" si="41"/>
        <v>2.6471</v>
      </c>
      <c r="AI65" s="40">
        <v>1</v>
      </c>
      <c r="AJ65" s="35">
        <v>0</v>
      </c>
      <c r="AK65" s="41">
        <v>0</v>
      </c>
      <c r="AL65" s="30">
        <f t="shared" si="42"/>
        <v>1</v>
      </c>
      <c r="AM65" s="40">
        <v>1.325</v>
      </c>
      <c r="AN65" s="32">
        <v>0.5</v>
      </c>
      <c r="AO65" s="42">
        <f t="shared" si="43"/>
        <v>115027.039563148</v>
      </c>
      <c r="AQ65" s="34">
        <v>4718</v>
      </c>
      <c r="AR65" s="46">
        <v>1.03</v>
      </c>
      <c r="AS65" s="35">
        <v>1</v>
      </c>
      <c r="AT65" s="35">
        <v>9</v>
      </c>
      <c r="AU65" s="36">
        <f t="shared" si="52"/>
        <v>0.768435274819829</v>
      </c>
      <c r="AV65" s="35">
        <v>3.38</v>
      </c>
      <c r="AW65" s="37">
        <f t="shared" si="53"/>
        <v>13247.6912193598</v>
      </c>
      <c r="AX65" s="38">
        <v>1890</v>
      </c>
      <c r="AY65" s="39">
        <f t="shared" si="44"/>
        <v>19997.2312193598</v>
      </c>
      <c r="AZ65" s="40">
        <v>3.78</v>
      </c>
      <c r="BA65" s="35">
        <v>1.81</v>
      </c>
      <c r="BB65" s="35">
        <v>0.91</v>
      </c>
      <c r="BC65" s="26">
        <f t="shared" si="45"/>
        <v>2.6471</v>
      </c>
      <c r="BD65" s="40">
        <v>1</v>
      </c>
      <c r="BE65" s="35">
        <v>0</v>
      </c>
      <c r="BF65" s="41">
        <v>0</v>
      </c>
      <c r="BG65" s="30">
        <f t="shared" si="46"/>
        <v>1</v>
      </c>
      <c r="BH65" s="40">
        <v>1.325</v>
      </c>
      <c r="BI65" s="32">
        <v>0.5</v>
      </c>
      <c r="BJ65" s="42">
        <f t="shared" si="47"/>
        <v>132561.649252652</v>
      </c>
    </row>
    <row r="66" customHeight="1" spans="1:62">
      <c r="A66" s="34">
        <v>4718</v>
      </c>
      <c r="B66" s="47">
        <v>1.293</v>
      </c>
      <c r="C66" s="35">
        <v>1</v>
      </c>
      <c r="D66" s="35">
        <v>10</v>
      </c>
      <c r="E66" s="36">
        <f t="shared" si="48"/>
        <v>0.710802629208342</v>
      </c>
      <c r="F66" s="35">
        <v>3.38</v>
      </c>
      <c r="G66" s="37">
        <f t="shared" si="49"/>
        <v>12254.1143779078</v>
      </c>
      <c r="H66" s="38">
        <v>0</v>
      </c>
      <c r="I66" s="39">
        <f t="shared" si="36"/>
        <v>18354.4883779078</v>
      </c>
      <c r="J66" s="40">
        <v>3.28</v>
      </c>
      <c r="K66" s="35">
        <v>1.81</v>
      </c>
      <c r="L66" s="35">
        <v>0.91</v>
      </c>
      <c r="M66" s="26">
        <f t="shared" si="37"/>
        <v>2.6471</v>
      </c>
      <c r="N66" s="40">
        <v>1</v>
      </c>
      <c r="O66" s="35">
        <v>0</v>
      </c>
      <c r="P66" s="41">
        <v>0</v>
      </c>
      <c r="Q66" s="30">
        <f t="shared" si="38"/>
        <v>1</v>
      </c>
      <c r="R66" s="40">
        <v>1.325</v>
      </c>
      <c r="S66" s="32">
        <v>0.5</v>
      </c>
      <c r="T66" s="42">
        <f t="shared" si="39"/>
        <v>105577.739120352</v>
      </c>
      <c r="V66" s="34">
        <v>4718</v>
      </c>
      <c r="W66" s="47">
        <v>1.293</v>
      </c>
      <c r="X66" s="35">
        <v>1</v>
      </c>
      <c r="Y66" s="35">
        <v>10</v>
      </c>
      <c r="Z66" s="36">
        <f t="shared" si="50"/>
        <v>0.710802629208342</v>
      </c>
      <c r="AA66" s="35">
        <v>3.38</v>
      </c>
      <c r="AB66" s="37">
        <f t="shared" si="51"/>
        <v>12254.1143779078</v>
      </c>
      <c r="AC66" s="38">
        <v>1890</v>
      </c>
      <c r="AD66" s="39">
        <f t="shared" si="40"/>
        <v>20244.4883779078</v>
      </c>
      <c r="AE66" s="40">
        <v>3.28</v>
      </c>
      <c r="AF66" s="35">
        <v>1.81</v>
      </c>
      <c r="AG66" s="35">
        <v>0.91</v>
      </c>
      <c r="AH66" s="26">
        <f t="shared" si="41"/>
        <v>2.6471</v>
      </c>
      <c r="AI66" s="40">
        <v>1</v>
      </c>
      <c r="AJ66" s="35">
        <v>0</v>
      </c>
      <c r="AK66" s="41">
        <v>0</v>
      </c>
      <c r="AL66" s="30">
        <f t="shared" si="42"/>
        <v>1</v>
      </c>
      <c r="AM66" s="40">
        <v>1.325</v>
      </c>
      <c r="AN66" s="32">
        <v>0.5</v>
      </c>
      <c r="AO66" s="42">
        <f t="shared" si="43"/>
        <v>116449.299407352</v>
      </c>
      <c r="AQ66" s="34">
        <v>4718</v>
      </c>
      <c r="AR66" s="47">
        <v>1.293</v>
      </c>
      <c r="AS66" s="35">
        <v>1</v>
      </c>
      <c r="AT66" s="35">
        <v>10</v>
      </c>
      <c r="AU66" s="36">
        <f t="shared" si="52"/>
        <v>0.710802629208342</v>
      </c>
      <c r="AV66" s="35">
        <v>3.38</v>
      </c>
      <c r="AW66" s="37">
        <f t="shared" si="53"/>
        <v>12254.1143779078</v>
      </c>
      <c r="AX66" s="38">
        <v>1890</v>
      </c>
      <c r="AY66" s="39">
        <f t="shared" si="44"/>
        <v>20244.4883779078</v>
      </c>
      <c r="AZ66" s="40">
        <v>3.78</v>
      </c>
      <c r="BA66" s="35">
        <v>1.81</v>
      </c>
      <c r="BB66" s="35">
        <v>0.91</v>
      </c>
      <c r="BC66" s="26">
        <f t="shared" si="45"/>
        <v>2.6471</v>
      </c>
      <c r="BD66" s="40">
        <v>1</v>
      </c>
      <c r="BE66" s="35">
        <v>0</v>
      </c>
      <c r="BF66" s="41">
        <v>0</v>
      </c>
      <c r="BG66" s="30">
        <f t="shared" si="46"/>
        <v>1</v>
      </c>
      <c r="BH66" s="40">
        <v>1.325</v>
      </c>
      <c r="BI66" s="32">
        <v>0.5</v>
      </c>
      <c r="BJ66" s="42">
        <f t="shared" si="47"/>
        <v>134200.716999937</v>
      </c>
    </row>
    <row r="67" customHeight="1" spans="1:62">
      <c r="A67" s="34">
        <v>4718</v>
      </c>
      <c r="B67" s="46">
        <v>0.734</v>
      </c>
      <c r="C67" s="35">
        <v>1</v>
      </c>
      <c r="D67" s="35">
        <v>11</v>
      </c>
      <c r="E67" s="36">
        <f t="shared" si="48"/>
        <v>0.657492432017717</v>
      </c>
      <c r="F67" s="35">
        <v>3.38</v>
      </c>
      <c r="G67" s="37">
        <f t="shared" si="49"/>
        <v>11335.0557995648</v>
      </c>
      <c r="H67" s="38">
        <v>0</v>
      </c>
      <c r="I67" s="39">
        <f t="shared" si="36"/>
        <v>14798.0677995648</v>
      </c>
      <c r="J67" s="40">
        <v>3.28</v>
      </c>
      <c r="K67" s="35">
        <v>1.81</v>
      </c>
      <c r="L67" s="35">
        <v>0.91</v>
      </c>
      <c r="M67" s="26">
        <f t="shared" si="37"/>
        <v>2.6471</v>
      </c>
      <c r="N67" s="40">
        <v>1</v>
      </c>
      <c r="O67" s="35">
        <v>0</v>
      </c>
      <c r="P67" s="41">
        <v>0</v>
      </c>
      <c r="Q67" s="30">
        <f t="shared" si="38"/>
        <v>1</v>
      </c>
      <c r="R67" s="40">
        <v>1.325</v>
      </c>
      <c r="S67" s="32">
        <v>0.5</v>
      </c>
      <c r="T67" s="42">
        <f t="shared" si="39"/>
        <v>85120.6805365512</v>
      </c>
      <c r="V67" s="34">
        <v>4718</v>
      </c>
      <c r="W67" s="46">
        <v>0.734</v>
      </c>
      <c r="X67" s="35">
        <v>1</v>
      </c>
      <c r="Y67" s="35">
        <v>11</v>
      </c>
      <c r="Z67" s="36">
        <f t="shared" si="50"/>
        <v>0.657492432017717</v>
      </c>
      <c r="AA67" s="35">
        <v>3.38</v>
      </c>
      <c r="AB67" s="37">
        <f t="shared" si="51"/>
        <v>11335.0557995648</v>
      </c>
      <c r="AC67" s="38">
        <v>1890</v>
      </c>
      <c r="AD67" s="39">
        <f t="shared" si="40"/>
        <v>16688.0677995648</v>
      </c>
      <c r="AE67" s="40">
        <v>3.28</v>
      </c>
      <c r="AF67" s="35">
        <v>1.81</v>
      </c>
      <c r="AG67" s="35">
        <v>0.91</v>
      </c>
      <c r="AH67" s="26">
        <f t="shared" si="41"/>
        <v>2.6471</v>
      </c>
      <c r="AI67" s="40">
        <v>1</v>
      </c>
      <c r="AJ67" s="35">
        <v>0</v>
      </c>
      <c r="AK67" s="41">
        <v>0</v>
      </c>
      <c r="AL67" s="30">
        <f t="shared" si="42"/>
        <v>1</v>
      </c>
      <c r="AM67" s="40">
        <v>1.325</v>
      </c>
      <c r="AN67" s="32">
        <v>0.5</v>
      </c>
      <c r="AO67" s="42">
        <f t="shared" si="43"/>
        <v>95992.2408235512</v>
      </c>
      <c r="AQ67" s="34">
        <v>4718</v>
      </c>
      <c r="AR67" s="46">
        <v>0.734</v>
      </c>
      <c r="AS67" s="35">
        <v>1</v>
      </c>
      <c r="AT67" s="35">
        <v>11</v>
      </c>
      <c r="AU67" s="36">
        <f t="shared" si="52"/>
        <v>0.657492432017717</v>
      </c>
      <c r="AV67" s="35">
        <v>3.38</v>
      </c>
      <c r="AW67" s="37">
        <f t="shared" si="53"/>
        <v>11335.0557995648</v>
      </c>
      <c r="AX67" s="38">
        <v>1890</v>
      </c>
      <c r="AY67" s="39">
        <f t="shared" si="44"/>
        <v>16688.0677995648</v>
      </c>
      <c r="AZ67" s="40">
        <v>3.78</v>
      </c>
      <c r="BA67" s="35">
        <v>1.81</v>
      </c>
      <c r="BB67" s="35">
        <v>0.91</v>
      </c>
      <c r="BC67" s="26">
        <f t="shared" si="45"/>
        <v>2.6471</v>
      </c>
      <c r="BD67" s="40">
        <v>1</v>
      </c>
      <c r="BE67" s="35">
        <v>0</v>
      </c>
      <c r="BF67" s="41">
        <v>0</v>
      </c>
      <c r="BG67" s="30">
        <f t="shared" si="46"/>
        <v>1</v>
      </c>
      <c r="BH67" s="40">
        <v>1.325</v>
      </c>
      <c r="BI67" s="32">
        <v>0.5</v>
      </c>
      <c r="BJ67" s="42">
        <f t="shared" si="47"/>
        <v>110625.204363727</v>
      </c>
    </row>
    <row r="68" customHeight="1" spans="1:62">
      <c r="A68" s="34">
        <v>4718</v>
      </c>
      <c r="B68" s="46">
        <v>0.734</v>
      </c>
      <c r="C68" s="35">
        <v>1</v>
      </c>
      <c r="D68" s="35">
        <v>12</v>
      </c>
      <c r="E68" s="36">
        <f t="shared" si="48"/>
        <v>0.608180499616388</v>
      </c>
      <c r="F68" s="35">
        <v>3.38</v>
      </c>
      <c r="G68" s="37">
        <f t="shared" si="49"/>
        <v>10484.9266145974</v>
      </c>
      <c r="H68" s="38">
        <v>0</v>
      </c>
      <c r="I68" s="39">
        <f t="shared" si="36"/>
        <v>13947.9386145974</v>
      </c>
      <c r="J68" s="40">
        <v>3.28</v>
      </c>
      <c r="K68" s="35">
        <v>1.81</v>
      </c>
      <c r="L68" s="35">
        <v>0.91</v>
      </c>
      <c r="M68" s="26">
        <f t="shared" si="37"/>
        <v>2.6471</v>
      </c>
      <c r="N68" s="40">
        <v>1</v>
      </c>
      <c r="O68" s="35">
        <v>0</v>
      </c>
      <c r="P68" s="41">
        <v>0</v>
      </c>
      <c r="Q68" s="30">
        <f t="shared" si="38"/>
        <v>1</v>
      </c>
      <c r="R68" s="40">
        <v>1.325</v>
      </c>
      <c r="S68" s="32">
        <v>0.5</v>
      </c>
      <c r="T68" s="42">
        <f t="shared" si="39"/>
        <v>80230.6113904608</v>
      </c>
      <c r="V68" s="34">
        <v>4718</v>
      </c>
      <c r="W68" s="46">
        <v>0.734</v>
      </c>
      <c r="X68" s="35">
        <v>1</v>
      </c>
      <c r="Y68" s="35">
        <v>12</v>
      </c>
      <c r="Z68" s="36">
        <f t="shared" si="50"/>
        <v>0.608180499616388</v>
      </c>
      <c r="AA68" s="35">
        <v>3.38</v>
      </c>
      <c r="AB68" s="37">
        <f t="shared" si="51"/>
        <v>10484.9266145974</v>
      </c>
      <c r="AC68" s="38">
        <v>1890</v>
      </c>
      <c r="AD68" s="39">
        <f t="shared" si="40"/>
        <v>15837.9386145974</v>
      </c>
      <c r="AE68" s="40">
        <v>3.28</v>
      </c>
      <c r="AF68" s="35">
        <v>1.81</v>
      </c>
      <c r="AG68" s="35">
        <v>0.91</v>
      </c>
      <c r="AH68" s="26">
        <f t="shared" si="41"/>
        <v>2.6471</v>
      </c>
      <c r="AI68" s="40">
        <v>1</v>
      </c>
      <c r="AJ68" s="35">
        <v>0</v>
      </c>
      <c r="AK68" s="41">
        <v>0</v>
      </c>
      <c r="AL68" s="30">
        <f t="shared" si="42"/>
        <v>1</v>
      </c>
      <c r="AM68" s="40">
        <v>1.325</v>
      </c>
      <c r="AN68" s="32">
        <v>0.5</v>
      </c>
      <c r="AO68" s="42">
        <f t="shared" si="43"/>
        <v>91102.1716774608</v>
      </c>
      <c r="AQ68" s="34">
        <v>4718</v>
      </c>
      <c r="AR68" s="46">
        <v>0.734</v>
      </c>
      <c r="AS68" s="35">
        <v>1</v>
      </c>
      <c r="AT68" s="35">
        <v>12</v>
      </c>
      <c r="AU68" s="36">
        <f t="shared" si="52"/>
        <v>0.608180499616388</v>
      </c>
      <c r="AV68" s="35">
        <v>3.38</v>
      </c>
      <c r="AW68" s="37">
        <f t="shared" si="53"/>
        <v>10484.9266145974</v>
      </c>
      <c r="AX68" s="38">
        <v>1890</v>
      </c>
      <c r="AY68" s="39">
        <f t="shared" si="44"/>
        <v>15837.9386145974</v>
      </c>
      <c r="AZ68" s="40">
        <v>3.78</v>
      </c>
      <c r="BA68" s="35">
        <v>1.81</v>
      </c>
      <c r="BB68" s="35">
        <v>0.91</v>
      </c>
      <c r="BC68" s="26">
        <f t="shared" si="45"/>
        <v>2.6471</v>
      </c>
      <c r="BD68" s="40">
        <v>1</v>
      </c>
      <c r="BE68" s="35">
        <v>0</v>
      </c>
      <c r="BF68" s="41">
        <v>0</v>
      </c>
      <c r="BG68" s="30">
        <f t="shared" si="46"/>
        <v>1</v>
      </c>
      <c r="BH68" s="40">
        <v>1.325</v>
      </c>
      <c r="BI68" s="32">
        <v>0.5</v>
      </c>
      <c r="BJ68" s="42">
        <f t="shared" si="47"/>
        <v>104989.697847805</v>
      </c>
    </row>
    <row r="69" customHeight="1" spans="1:62">
      <c r="A69" s="34">
        <v>4718</v>
      </c>
      <c r="B69" s="47">
        <v>1.383</v>
      </c>
      <c r="C69" s="35">
        <v>1</v>
      </c>
      <c r="D69" s="35">
        <v>13</v>
      </c>
      <c r="E69" s="36">
        <f t="shared" si="48"/>
        <v>0.562566962145159</v>
      </c>
      <c r="F69" s="35">
        <v>3.38</v>
      </c>
      <c r="G69" s="37">
        <f t="shared" si="49"/>
        <v>9698.5571185026</v>
      </c>
      <c r="H69" s="38">
        <v>0</v>
      </c>
      <c r="I69" s="39">
        <f t="shared" si="36"/>
        <v>16223.5511185026</v>
      </c>
      <c r="J69" s="40">
        <v>3.28</v>
      </c>
      <c r="K69" s="35">
        <v>1.81</v>
      </c>
      <c r="L69" s="35">
        <v>0.91</v>
      </c>
      <c r="M69" s="26">
        <f t="shared" si="37"/>
        <v>2.6471</v>
      </c>
      <c r="N69" s="40">
        <v>1</v>
      </c>
      <c r="O69" s="35">
        <v>0</v>
      </c>
      <c r="P69" s="41">
        <v>0</v>
      </c>
      <c r="Q69" s="30">
        <f t="shared" si="38"/>
        <v>1</v>
      </c>
      <c r="R69" s="40">
        <v>1.325</v>
      </c>
      <c r="S69" s="32">
        <v>0.5</v>
      </c>
      <c r="T69" s="42">
        <f t="shared" si="39"/>
        <v>93320.2719862578</v>
      </c>
      <c r="V69" s="34">
        <v>4718</v>
      </c>
      <c r="W69" s="47">
        <v>1.383</v>
      </c>
      <c r="X69" s="35">
        <v>1</v>
      </c>
      <c r="Y69" s="35">
        <v>13</v>
      </c>
      <c r="Z69" s="36">
        <f t="shared" si="50"/>
        <v>0.562566962145159</v>
      </c>
      <c r="AA69" s="35">
        <v>3.38</v>
      </c>
      <c r="AB69" s="37">
        <f t="shared" si="51"/>
        <v>9698.5571185026</v>
      </c>
      <c r="AC69" s="38">
        <v>1890</v>
      </c>
      <c r="AD69" s="39">
        <f t="shared" si="40"/>
        <v>18113.5511185026</v>
      </c>
      <c r="AE69" s="40">
        <v>3.28</v>
      </c>
      <c r="AF69" s="35">
        <v>1.81</v>
      </c>
      <c r="AG69" s="35">
        <v>0.91</v>
      </c>
      <c r="AH69" s="26">
        <f t="shared" si="41"/>
        <v>2.6471</v>
      </c>
      <c r="AI69" s="40">
        <v>1</v>
      </c>
      <c r="AJ69" s="35">
        <v>0</v>
      </c>
      <c r="AK69" s="41">
        <v>0</v>
      </c>
      <c r="AL69" s="30">
        <f t="shared" si="42"/>
        <v>1</v>
      </c>
      <c r="AM69" s="40">
        <v>1.325</v>
      </c>
      <c r="AN69" s="32">
        <v>0.5</v>
      </c>
      <c r="AO69" s="42">
        <f t="shared" si="43"/>
        <v>104191.832273258</v>
      </c>
      <c r="AQ69" s="34">
        <v>4718</v>
      </c>
      <c r="AR69" s="47">
        <v>1.383</v>
      </c>
      <c r="AS69" s="35">
        <v>1</v>
      </c>
      <c r="AT69" s="35">
        <v>13</v>
      </c>
      <c r="AU69" s="36">
        <f t="shared" si="52"/>
        <v>0.562566962145159</v>
      </c>
      <c r="AV69" s="35">
        <v>3.38</v>
      </c>
      <c r="AW69" s="37">
        <f t="shared" si="53"/>
        <v>9698.5571185026</v>
      </c>
      <c r="AX69" s="38">
        <v>1890</v>
      </c>
      <c r="AY69" s="39">
        <f t="shared" si="44"/>
        <v>18113.5511185026</v>
      </c>
      <c r="AZ69" s="40">
        <v>3.78</v>
      </c>
      <c r="BA69" s="35">
        <v>1.81</v>
      </c>
      <c r="BB69" s="35">
        <v>0.91</v>
      </c>
      <c r="BC69" s="26">
        <f t="shared" si="45"/>
        <v>2.6471</v>
      </c>
      <c r="BD69" s="40">
        <v>1</v>
      </c>
      <c r="BE69" s="35">
        <v>0</v>
      </c>
      <c r="BF69" s="41">
        <v>0</v>
      </c>
      <c r="BG69" s="30">
        <f t="shared" si="46"/>
        <v>1</v>
      </c>
      <c r="BH69" s="40">
        <v>1.325</v>
      </c>
      <c r="BI69" s="32">
        <v>0.5</v>
      </c>
      <c r="BJ69" s="42">
        <f t="shared" si="47"/>
        <v>120074.733534425</v>
      </c>
    </row>
    <row r="70" customHeight="1" spans="1:62">
      <c r="A70" s="34">
        <v>4718</v>
      </c>
      <c r="B70" s="46">
        <v>1.688</v>
      </c>
      <c r="C70" s="35">
        <v>1</v>
      </c>
      <c r="D70" s="35">
        <v>14</v>
      </c>
      <c r="E70" s="36">
        <f t="shared" si="48"/>
        <v>0.520374439984272</v>
      </c>
      <c r="F70" s="35">
        <v>3.38</v>
      </c>
      <c r="G70" s="37">
        <f t="shared" si="49"/>
        <v>8971.1653346149</v>
      </c>
      <c r="H70" s="38">
        <v>0</v>
      </c>
      <c r="I70" s="39">
        <f t="shared" si="36"/>
        <v>16935.1493346149</v>
      </c>
      <c r="J70" s="40">
        <v>3.28</v>
      </c>
      <c r="K70" s="35">
        <v>1.81</v>
      </c>
      <c r="L70" s="35">
        <v>0.91</v>
      </c>
      <c r="M70" s="26">
        <f t="shared" si="37"/>
        <v>2.6471</v>
      </c>
      <c r="N70" s="40">
        <v>1</v>
      </c>
      <c r="O70" s="35">
        <v>0</v>
      </c>
      <c r="P70" s="41">
        <v>0</v>
      </c>
      <c r="Q70" s="30">
        <f t="shared" si="38"/>
        <v>1</v>
      </c>
      <c r="R70" s="40">
        <v>1.325</v>
      </c>
      <c r="S70" s="32">
        <v>0.5</v>
      </c>
      <c r="T70" s="42">
        <f t="shared" si="39"/>
        <v>97413.4904553512</v>
      </c>
      <c r="V70" s="34">
        <v>4718</v>
      </c>
      <c r="W70" s="46">
        <v>1.688</v>
      </c>
      <c r="X70" s="35">
        <v>1</v>
      </c>
      <c r="Y70" s="35">
        <v>14</v>
      </c>
      <c r="Z70" s="36">
        <f t="shared" si="50"/>
        <v>0.520374439984272</v>
      </c>
      <c r="AA70" s="35">
        <v>3.38</v>
      </c>
      <c r="AB70" s="37">
        <f t="shared" si="51"/>
        <v>8971.1653346149</v>
      </c>
      <c r="AC70" s="38">
        <v>1890</v>
      </c>
      <c r="AD70" s="39">
        <f t="shared" si="40"/>
        <v>18825.1493346149</v>
      </c>
      <c r="AE70" s="40">
        <v>3.28</v>
      </c>
      <c r="AF70" s="35">
        <v>1.81</v>
      </c>
      <c r="AG70" s="35">
        <v>0.91</v>
      </c>
      <c r="AH70" s="26">
        <f t="shared" si="41"/>
        <v>2.6471</v>
      </c>
      <c r="AI70" s="40">
        <v>1</v>
      </c>
      <c r="AJ70" s="35">
        <v>0</v>
      </c>
      <c r="AK70" s="41">
        <v>0</v>
      </c>
      <c r="AL70" s="30">
        <f t="shared" si="42"/>
        <v>1</v>
      </c>
      <c r="AM70" s="40">
        <v>1.325</v>
      </c>
      <c r="AN70" s="32">
        <v>0.5</v>
      </c>
      <c r="AO70" s="42">
        <f t="shared" si="43"/>
        <v>108285.050742351</v>
      </c>
      <c r="AQ70" s="34">
        <v>4718</v>
      </c>
      <c r="AR70" s="46">
        <v>1.688</v>
      </c>
      <c r="AS70" s="35">
        <v>1</v>
      </c>
      <c r="AT70" s="35">
        <v>14</v>
      </c>
      <c r="AU70" s="36">
        <f t="shared" si="52"/>
        <v>0.520374439984272</v>
      </c>
      <c r="AV70" s="35">
        <v>3.38</v>
      </c>
      <c r="AW70" s="37">
        <f t="shared" si="53"/>
        <v>8971.1653346149</v>
      </c>
      <c r="AX70" s="38">
        <v>1890</v>
      </c>
      <c r="AY70" s="39">
        <f t="shared" si="44"/>
        <v>18825.1493346149</v>
      </c>
      <c r="AZ70" s="40">
        <v>3.78</v>
      </c>
      <c r="BA70" s="35">
        <v>1.81</v>
      </c>
      <c r="BB70" s="35">
        <v>0.91</v>
      </c>
      <c r="BC70" s="26">
        <f t="shared" si="45"/>
        <v>2.6471</v>
      </c>
      <c r="BD70" s="40">
        <v>1</v>
      </c>
      <c r="BE70" s="35">
        <v>0</v>
      </c>
      <c r="BF70" s="41">
        <v>0</v>
      </c>
      <c r="BG70" s="30">
        <f t="shared" si="46"/>
        <v>1</v>
      </c>
      <c r="BH70" s="40">
        <v>1.325</v>
      </c>
      <c r="BI70" s="32">
        <v>0.5</v>
      </c>
      <c r="BJ70" s="42">
        <f t="shared" si="47"/>
        <v>124791.918233563</v>
      </c>
    </row>
    <row r="71" customHeight="1" spans="1:62">
      <c r="A71" s="34">
        <v>4718</v>
      </c>
      <c r="B71" s="45">
        <v>0.939</v>
      </c>
      <c r="C71" s="35">
        <v>1</v>
      </c>
      <c r="D71" s="35">
        <v>15</v>
      </c>
      <c r="E71" s="36">
        <f t="shared" si="48"/>
        <v>0.481346356985452</v>
      </c>
      <c r="F71" s="35">
        <v>3.38</v>
      </c>
      <c r="G71" s="37">
        <f t="shared" si="49"/>
        <v>8298.32793451879</v>
      </c>
      <c r="H71" s="38">
        <v>0</v>
      </c>
      <c r="I71" s="39">
        <f t="shared" si="36"/>
        <v>12728.5299345188</v>
      </c>
      <c r="J71" s="40">
        <v>3.28</v>
      </c>
      <c r="K71" s="35">
        <v>1.81</v>
      </c>
      <c r="L71" s="35">
        <v>0.91</v>
      </c>
      <c r="M71" s="26">
        <f t="shared" si="37"/>
        <v>2.6471</v>
      </c>
      <c r="N71" s="40">
        <v>1</v>
      </c>
      <c r="O71" s="35">
        <v>0</v>
      </c>
      <c r="P71" s="41">
        <v>0</v>
      </c>
      <c r="Q71" s="30">
        <f t="shared" si="38"/>
        <v>1</v>
      </c>
      <c r="R71" s="40">
        <v>1.325</v>
      </c>
      <c r="S71" s="32">
        <v>0.5</v>
      </c>
      <c r="T71" s="42">
        <f t="shared" si="39"/>
        <v>73216.3918243413</v>
      </c>
      <c r="V71" s="34">
        <v>4718</v>
      </c>
      <c r="W71" s="45">
        <v>0.939</v>
      </c>
      <c r="X71" s="35">
        <v>1</v>
      </c>
      <c r="Y71" s="35">
        <v>15</v>
      </c>
      <c r="Z71" s="36">
        <f t="shared" si="50"/>
        <v>0.481346356985452</v>
      </c>
      <c r="AA71" s="35">
        <v>3.38</v>
      </c>
      <c r="AB71" s="37">
        <f t="shared" si="51"/>
        <v>8298.32793451879</v>
      </c>
      <c r="AC71" s="38">
        <v>1890</v>
      </c>
      <c r="AD71" s="39">
        <f t="shared" si="40"/>
        <v>14618.5299345188</v>
      </c>
      <c r="AE71" s="40">
        <v>3.28</v>
      </c>
      <c r="AF71" s="35">
        <v>1.81</v>
      </c>
      <c r="AG71" s="35">
        <v>0.91</v>
      </c>
      <c r="AH71" s="26">
        <f t="shared" si="41"/>
        <v>2.6471</v>
      </c>
      <c r="AI71" s="40">
        <v>1</v>
      </c>
      <c r="AJ71" s="35">
        <v>0</v>
      </c>
      <c r="AK71" s="41">
        <v>0</v>
      </c>
      <c r="AL71" s="30">
        <f t="shared" si="42"/>
        <v>1</v>
      </c>
      <c r="AM71" s="40">
        <v>1.325</v>
      </c>
      <c r="AN71" s="32">
        <v>0.5</v>
      </c>
      <c r="AO71" s="42">
        <f t="shared" si="43"/>
        <v>84087.9521113413</v>
      </c>
      <c r="AQ71" s="34">
        <v>4718</v>
      </c>
      <c r="AR71" s="45">
        <v>0.939</v>
      </c>
      <c r="AS71" s="35">
        <v>1</v>
      </c>
      <c r="AT71" s="35">
        <v>15</v>
      </c>
      <c r="AU71" s="36">
        <f t="shared" si="52"/>
        <v>0.481346356985452</v>
      </c>
      <c r="AV71" s="35">
        <v>3.38</v>
      </c>
      <c r="AW71" s="37">
        <f t="shared" si="53"/>
        <v>8298.32793451879</v>
      </c>
      <c r="AX71" s="38">
        <v>1890</v>
      </c>
      <c r="AY71" s="39">
        <f t="shared" si="44"/>
        <v>14618.5299345188</v>
      </c>
      <c r="AZ71" s="40">
        <v>3.78</v>
      </c>
      <c r="BA71" s="35">
        <v>1.81</v>
      </c>
      <c r="BB71" s="35">
        <v>0.91</v>
      </c>
      <c r="BC71" s="26">
        <f t="shared" si="45"/>
        <v>2.6471</v>
      </c>
      <c r="BD71" s="40">
        <v>1</v>
      </c>
      <c r="BE71" s="35">
        <v>0</v>
      </c>
      <c r="BF71" s="41">
        <v>0</v>
      </c>
      <c r="BG71" s="30">
        <f t="shared" si="46"/>
        <v>1</v>
      </c>
      <c r="BH71" s="40">
        <v>1.325</v>
      </c>
      <c r="BI71" s="32">
        <v>0.5</v>
      </c>
      <c r="BJ71" s="42">
        <f t="shared" si="47"/>
        <v>96906.2374941678</v>
      </c>
    </row>
    <row r="72" customHeight="1" spans="1:62">
      <c r="A72" s="34">
        <v>4718</v>
      </c>
      <c r="B72" s="43">
        <v>1.03</v>
      </c>
      <c r="C72" s="35">
        <v>1</v>
      </c>
      <c r="D72" s="35">
        <v>16</v>
      </c>
      <c r="E72" s="36">
        <f t="shared" si="48"/>
        <v>0.445245380211543</v>
      </c>
      <c r="F72" s="35">
        <v>3.38</v>
      </c>
      <c r="G72" s="37">
        <f t="shared" si="49"/>
        <v>7675.95333942988</v>
      </c>
      <c r="H72" s="38">
        <v>0</v>
      </c>
      <c r="I72" s="39">
        <f t="shared" si="36"/>
        <v>12535.4933394299</v>
      </c>
      <c r="J72" s="40">
        <v>3.28</v>
      </c>
      <c r="K72" s="35">
        <v>1.81</v>
      </c>
      <c r="L72" s="35">
        <v>0.91</v>
      </c>
      <c r="M72" s="26">
        <f t="shared" si="37"/>
        <v>2.6471</v>
      </c>
      <c r="N72" s="40">
        <v>1</v>
      </c>
      <c r="O72" s="35">
        <v>0</v>
      </c>
      <c r="P72" s="41">
        <v>0</v>
      </c>
      <c r="Q72" s="30">
        <f t="shared" si="38"/>
        <v>1</v>
      </c>
      <c r="R72" s="40">
        <v>1.325</v>
      </c>
      <c r="S72" s="32">
        <v>0.5</v>
      </c>
      <c r="T72" s="42">
        <f t="shared" si="39"/>
        <v>72106.0167020629</v>
      </c>
      <c r="V72" s="34">
        <v>4718</v>
      </c>
      <c r="W72" s="43">
        <v>1.03</v>
      </c>
      <c r="X72" s="35">
        <v>1</v>
      </c>
      <c r="Y72" s="35">
        <v>16</v>
      </c>
      <c r="Z72" s="36">
        <f t="shared" si="50"/>
        <v>0.445245380211543</v>
      </c>
      <c r="AA72" s="35">
        <v>3.38</v>
      </c>
      <c r="AB72" s="37">
        <f t="shared" si="51"/>
        <v>7675.95333942988</v>
      </c>
      <c r="AC72" s="38">
        <v>1890</v>
      </c>
      <c r="AD72" s="39">
        <f t="shared" si="40"/>
        <v>14425.4933394299</v>
      </c>
      <c r="AE72" s="40">
        <v>3.28</v>
      </c>
      <c r="AF72" s="35">
        <v>1.81</v>
      </c>
      <c r="AG72" s="35">
        <v>0.91</v>
      </c>
      <c r="AH72" s="26">
        <f t="shared" si="41"/>
        <v>2.6471</v>
      </c>
      <c r="AI72" s="40">
        <v>1</v>
      </c>
      <c r="AJ72" s="35">
        <v>0</v>
      </c>
      <c r="AK72" s="41">
        <v>0</v>
      </c>
      <c r="AL72" s="30">
        <f t="shared" si="42"/>
        <v>1</v>
      </c>
      <c r="AM72" s="40">
        <v>1.325</v>
      </c>
      <c r="AN72" s="32">
        <v>0.5</v>
      </c>
      <c r="AO72" s="42">
        <f t="shared" si="43"/>
        <v>82977.5769890629</v>
      </c>
      <c r="AQ72" s="34">
        <v>4718</v>
      </c>
      <c r="AR72" s="43">
        <v>1.03</v>
      </c>
      <c r="AS72" s="35">
        <v>1</v>
      </c>
      <c r="AT72" s="35">
        <v>16</v>
      </c>
      <c r="AU72" s="36">
        <f t="shared" si="52"/>
        <v>0.445245380211543</v>
      </c>
      <c r="AV72" s="35">
        <v>3.38</v>
      </c>
      <c r="AW72" s="37">
        <f t="shared" si="53"/>
        <v>7675.95333942988</v>
      </c>
      <c r="AX72" s="38">
        <v>1890</v>
      </c>
      <c r="AY72" s="39">
        <f t="shared" si="44"/>
        <v>14425.4933394299</v>
      </c>
      <c r="AZ72" s="40">
        <v>3.78</v>
      </c>
      <c r="BA72" s="35">
        <v>1.81</v>
      </c>
      <c r="BB72" s="35">
        <v>0.91</v>
      </c>
      <c r="BC72" s="26">
        <f t="shared" si="45"/>
        <v>2.6471</v>
      </c>
      <c r="BD72" s="40">
        <v>1</v>
      </c>
      <c r="BE72" s="35">
        <v>0</v>
      </c>
      <c r="BF72" s="41">
        <v>0</v>
      </c>
      <c r="BG72" s="30">
        <f t="shared" si="46"/>
        <v>1</v>
      </c>
      <c r="BH72" s="40">
        <v>1.325</v>
      </c>
      <c r="BI72" s="32">
        <v>0.5</v>
      </c>
      <c r="BJ72" s="42">
        <f t="shared" si="47"/>
        <v>95626.597871542</v>
      </c>
    </row>
    <row r="73" customHeight="1" spans="1:62">
      <c r="A73" s="34">
        <v>4718</v>
      </c>
      <c r="B73" s="35">
        <v>0</v>
      </c>
      <c r="C73" s="35">
        <v>1</v>
      </c>
      <c r="D73" s="35"/>
      <c r="E73" s="35"/>
      <c r="F73" s="35"/>
      <c r="G73" s="37">
        <v>0</v>
      </c>
      <c r="H73" s="38">
        <v>0</v>
      </c>
      <c r="I73" s="39">
        <f t="shared" si="36"/>
        <v>0</v>
      </c>
      <c r="J73" s="40">
        <v>3.28</v>
      </c>
      <c r="K73" s="35">
        <v>1.81</v>
      </c>
      <c r="L73" s="35">
        <v>0.91</v>
      </c>
      <c r="M73" s="26">
        <f t="shared" si="37"/>
        <v>2.6471</v>
      </c>
      <c r="N73" s="40">
        <v>1</v>
      </c>
      <c r="O73" s="35">
        <v>0</v>
      </c>
      <c r="P73" s="41">
        <v>0</v>
      </c>
      <c r="Q73" s="30">
        <f t="shared" si="38"/>
        <v>1</v>
      </c>
      <c r="R73" s="40">
        <v>1.325</v>
      </c>
      <c r="S73" s="32">
        <v>0.5</v>
      </c>
      <c r="T73" s="42">
        <f t="shared" si="39"/>
        <v>0</v>
      </c>
      <c r="V73" s="34">
        <v>4718</v>
      </c>
      <c r="W73" s="35">
        <v>0</v>
      </c>
      <c r="X73" s="35">
        <v>1</v>
      </c>
      <c r="Y73" s="35"/>
      <c r="Z73" s="35"/>
      <c r="AA73" s="35"/>
      <c r="AB73" s="37">
        <v>0</v>
      </c>
      <c r="AC73" s="38">
        <v>0</v>
      </c>
      <c r="AD73" s="39">
        <f t="shared" si="40"/>
        <v>0</v>
      </c>
      <c r="AE73" s="40">
        <v>3.28</v>
      </c>
      <c r="AF73" s="35">
        <v>1.81</v>
      </c>
      <c r="AG73" s="35">
        <v>0.91</v>
      </c>
      <c r="AH73" s="26">
        <f t="shared" si="41"/>
        <v>2.6471</v>
      </c>
      <c r="AI73" s="40">
        <v>1</v>
      </c>
      <c r="AJ73" s="35">
        <v>0</v>
      </c>
      <c r="AK73" s="41">
        <v>0</v>
      </c>
      <c r="AL73" s="30">
        <f t="shared" si="42"/>
        <v>1</v>
      </c>
      <c r="AM73" s="40">
        <v>1.325</v>
      </c>
      <c r="AN73" s="32">
        <v>0.5</v>
      </c>
      <c r="AO73" s="42">
        <f t="shared" si="43"/>
        <v>0</v>
      </c>
      <c r="AQ73" s="34">
        <v>4718</v>
      </c>
      <c r="AR73" s="35">
        <v>0</v>
      </c>
      <c r="AS73" s="35">
        <v>1</v>
      </c>
      <c r="AT73" s="35"/>
      <c r="AU73" s="35"/>
      <c r="AV73" s="35"/>
      <c r="AW73" s="37">
        <v>0</v>
      </c>
      <c r="AX73" s="38">
        <v>0</v>
      </c>
      <c r="AY73" s="39">
        <f t="shared" si="44"/>
        <v>0</v>
      </c>
      <c r="AZ73" s="40">
        <v>3.78</v>
      </c>
      <c r="BA73" s="35">
        <v>1.81</v>
      </c>
      <c r="BB73" s="35">
        <v>0.91</v>
      </c>
      <c r="BC73" s="26">
        <f t="shared" si="45"/>
        <v>2.6471</v>
      </c>
      <c r="BD73" s="40">
        <v>1</v>
      </c>
      <c r="BE73" s="35">
        <v>0</v>
      </c>
      <c r="BF73" s="41">
        <v>0</v>
      </c>
      <c r="BG73" s="30">
        <f t="shared" si="46"/>
        <v>1</v>
      </c>
      <c r="BH73" s="40">
        <v>1.325</v>
      </c>
      <c r="BI73" s="32">
        <v>0.5</v>
      </c>
      <c r="BJ73" s="42">
        <f t="shared" si="47"/>
        <v>0</v>
      </c>
    </row>
    <row r="74" customHeight="1" spans="1:62">
      <c r="A74" s="48" t="s">
        <v>30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50">
        <f>SUM(T56:T73)</f>
        <v>1828020.72776963</v>
      </c>
      <c r="M74" s="50"/>
      <c r="N74" s="50"/>
      <c r="O74" s="50"/>
      <c r="P74" s="50"/>
      <c r="Q74" s="50"/>
      <c r="R74" s="50"/>
      <c r="S74" s="50"/>
      <c r="T74" s="50"/>
      <c r="V74" s="48" t="s">
        <v>31</v>
      </c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50">
        <f>SUM(AO56:AO73)</f>
        <v>2001965.69236163</v>
      </c>
      <c r="AH74" s="50"/>
      <c r="AI74" s="50"/>
      <c r="AJ74" s="50"/>
      <c r="AK74" s="50"/>
      <c r="AL74" s="50"/>
      <c r="AM74" s="50"/>
      <c r="AN74" s="50"/>
      <c r="AO74" s="50"/>
      <c r="AQ74" s="48" t="s">
        <v>32</v>
      </c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50">
        <f>SUM(BJ56:BJ73)</f>
        <v>2307143.38936797</v>
      </c>
      <c r="BC74" s="50"/>
      <c r="BD74" s="50"/>
      <c r="BE74" s="50"/>
      <c r="BF74" s="50"/>
      <c r="BG74" s="50"/>
      <c r="BH74" s="50"/>
      <c r="BI74" s="50"/>
      <c r="BJ74" s="50"/>
    </row>
    <row r="75" customHeight="1" spans="1:62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2"/>
      <c r="M75" s="52"/>
      <c r="N75" s="52"/>
      <c r="O75" s="52"/>
      <c r="P75" s="52"/>
      <c r="Q75" s="52"/>
      <c r="R75" s="52"/>
      <c r="S75" s="52"/>
      <c r="T75" s="52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2"/>
      <c r="AH75" s="52"/>
      <c r="AI75" s="52"/>
      <c r="AJ75" s="52"/>
      <c r="AK75" s="52"/>
      <c r="AL75" s="52"/>
      <c r="AM75" s="52"/>
      <c r="AN75" s="52"/>
      <c r="AO75" s="52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2"/>
      <c r="BC75" s="52"/>
      <c r="BD75" s="52"/>
      <c r="BE75" s="52"/>
      <c r="BF75" s="52"/>
      <c r="BG75" s="52"/>
      <c r="BH75" s="52"/>
      <c r="BI75" s="52"/>
      <c r="BJ75" s="52"/>
    </row>
    <row r="76" customHeight="1" spans="1:62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2"/>
      <c r="M76" s="52"/>
      <c r="N76" s="52"/>
      <c r="O76" s="52"/>
      <c r="P76" s="52"/>
      <c r="Q76" s="52"/>
      <c r="R76" s="52"/>
      <c r="S76" s="52"/>
      <c r="T76" s="52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2"/>
      <c r="AH76" s="52"/>
      <c r="AI76" s="52"/>
      <c r="AJ76" s="52"/>
      <c r="AK76" s="52"/>
      <c r="AL76" s="52"/>
      <c r="AM76" s="52"/>
      <c r="AN76" s="52"/>
      <c r="AO76" s="52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2"/>
      <c r="BC76" s="52"/>
      <c r="BD76" s="52"/>
      <c r="BE76" s="52"/>
      <c r="BF76" s="52"/>
      <c r="BG76" s="52"/>
      <c r="BH76" s="52"/>
      <c r="BI76" s="52"/>
      <c r="BJ76" s="52"/>
    </row>
    <row r="78" customHeight="1" spans="1:62">
      <c r="A78" s="53" t="s">
        <v>0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5"/>
      <c r="Q78" s="56"/>
      <c r="V78" s="53" t="s">
        <v>0</v>
      </c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5"/>
      <c r="AL78" s="56"/>
      <c r="AQ78" s="53" t="s">
        <v>0</v>
      </c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5"/>
      <c r="BG78" s="56"/>
    </row>
    <row r="79" customHeight="1" spans="1:62">
      <c r="A79" s="57" t="s">
        <v>1</v>
      </c>
      <c r="B79" s="58"/>
      <c r="C79" s="58"/>
      <c r="D79" s="58"/>
      <c r="E79" s="59"/>
      <c r="F79" s="60" t="s">
        <v>2</v>
      </c>
      <c r="G79" s="61"/>
      <c r="H79" s="61"/>
      <c r="I79" s="62"/>
      <c r="J79" s="63" t="s">
        <v>3</v>
      </c>
      <c r="K79" s="64"/>
      <c r="L79" s="65"/>
      <c r="M79" s="66"/>
      <c r="N79" s="67" t="s">
        <v>4</v>
      </c>
      <c r="O79" s="68"/>
      <c r="P79" s="69" t="s">
        <v>5</v>
      </c>
      <c r="Q79" s="70" t="s">
        <v>33</v>
      </c>
      <c r="V79" s="57" t="s">
        <v>1</v>
      </c>
      <c r="W79" s="58"/>
      <c r="X79" s="58"/>
      <c r="Y79" s="58"/>
      <c r="Z79" s="59"/>
      <c r="AA79" s="60" t="s">
        <v>2</v>
      </c>
      <c r="AB79" s="61"/>
      <c r="AC79" s="61"/>
      <c r="AD79" s="62"/>
      <c r="AE79" s="63" t="s">
        <v>3</v>
      </c>
      <c r="AF79" s="64"/>
      <c r="AG79" s="65"/>
      <c r="AH79" s="66"/>
      <c r="AI79" s="67" t="s">
        <v>4</v>
      </c>
      <c r="AJ79" s="68"/>
      <c r="AK79" s="69" t="s">
        <v>5</v>
      </c>
      <c r="AL79" s="70" t="s">
        <v>33</v>
      </c>
      <c r="AQ79" s="57" t="s">
        <v>1</v>
      </c>
      <c r="AR79" s="58"/>
      <c r="AS79" s="58"/>
      <c r="AT79" s="58"/>
      <c r="AU79" s="59"/>
      <c r="AV79" s="60" t="s">
        <v>2</v>
      </c>
      <c r="AW79" s="61"/>
      <c r="AX79" s="61"/>
      <c r="AY79" s="62"/>
      <c r="AZ79" s="63" t="s">
        <v>3</v>
      </c>
      <c r="BA79" s="64"/>
      <c r="BB79" s="65"/>
      <c r="BC79" s="66"/>
      <c r="BD79" s="67" t="s">
        <v>4</v>
      </c>
      <c r="BE79" s="68"/>
      <c r="BF79" s="69" t="s">
        <v>5</v>
      </c>
      <c r="BG79" s="70" t="s">
        <v>33</v>
      </c>
    </row>
    <row r="80" customHeight="1" spans="1:62">
      <c r="A80" s="71" t="s">
        <v>6</v>
      </c>
      <c r="B80" s="72" t="s">
        <v>7</v>
      </c>
      <c r="C80" s="72" t="s">
        <v>8</v>
      </c>
      <c r="D80" s="72" t="s">
        <v>34</v>
      </c>
      <c r="E80" s="73" t="s">
        <v>1</v>
      </c>
      <c r="F80" s="74" t="s">
        <v>14</v>
      </c>
      <c r="G80" s="75" t="s">
        <v>15</v>
      </c>
      <c r="H80" s="75" t="s">
        <v>16</v>
      </c>
      <c r="I80" s="76" t="s">
        <v>17</v>
      </c>
      <c r="J80" s="77" t="s">
        <v>18</v>
      </c>
      <c r="K80" s="78" t="s">
        <v>19</v>
      </c>
      <c r="L80" s="79" t="s">
        <v>20</v>
      </c>
      <c r="M80" s="80" t="s">
        <v>21</v>
      </c>
      <c r="N80" s="81" t="s">
        <v>22</v>
      </c>
      <c r="O80" s="82" t="s">
        <v>23</v>
      </c>
      <c r="P80" s="69"/>
      <c r="Q80" s="70"/>
      <c r="V80" s="71" t="s">
        <v>6</v>
      </c>
      <c r="W80" s="72" t="s">
        <v>7</v>
      </c>
      <c r="X80" s="72" t="s">
        <v>8</v>
      </c>
      <c r="Y80" s="72" t="s">
        <v>34</v>
      </c>
      <c r="Z80" s="73" t="s">
        <v>1</v>
      </c>
      <c r="AA80" s="74" t="s">
        <v>14</v>
      </c>
      <c r="AB80" s="75" t="s">
        <v>15</v>
      </c>
      <c r="AC80" s="75" t="s">
        <v>16</v>
      </c>
      <c r="AD80" s="76" t="s">
        <v>17</v>
      </c>
      <c r="AE80" s="77" t="s">
        <v>18</v>
      </c>
      <c r="AF80" s="78" t="s">
        <v>19</v>
      </c>
      <c r="AG80" s="79" t="s">
        <v>20</v>
      </c>
      <c r="AH80" s="80" t="s">
        <v>21</v>
      </c>
      <c r="AI80" s="81" t="s">
        <v>22</v>
      </c>
      <c r="AJ80" s="82" t="s">
        <v>23</v>
      </c>
      <c r="AK80" s="69"/>
      <c r="AL80" s="70"/>
      <c r="AQ80" s="71" t="s">
        <v>6</v>
      </c>
      <c r="AR80" s="72" t="s">
        <v>7</v>
      </c>
      <c r="AS80" s="72" t="s">
        <v>8</v>
      </c>
      <c r="AT80" s="72" t="s">
        <v>34</v>
      </c>
      <c r="AU80" s="73" t="s">
        <v>1</v>
      </c>
      <c r="AV80" s="74" t="s">
        <v>14</v>
      </c>
      <c r="AW80" s="75" t="s">
        <v>15</v>
      </c>
      <c r="AX80" s="75" t="s">
        <v>16</v>
      </c>
      <c r="AY80" s="76" t="s">
        <v>17</v>
      </c>
      <c r="AZ80" s="77" t="s">
        <v>18</v>
      </c>
      <c r="BA80" s="78" t="s">
        <v>19</v>
      </c>
      <c r="BB80" s="79" t="s">
        <v>20</v>
      </c>
      <c r="BC80" s="80" t="s">
        <v>21</v>
      </c>
      <c r="BD80" s="81" t="s">
        <v>22</v>
      </c>
      <c r="BE80" s="82" t="s">
        <v>23</v>
      </c>
      <c r="BF80" s="69"/>
      <c r="BG80" s="70"/>
    </row>
    <row r="81" customHeight="1" spans="1:59">
      <c r="A81" s="83">
        <v>3153</v>
      </c>
      <c r="B81" s="84">
        <v>2.14</v>
      </c>
      <c r="C81" s="85">
        <v>1</v>
      </c>
      <c r="D81" s="85">
        <v>0</v>
      </c>
      <c r="E81" s="73">
        <f t="shared" ref="E81:E102" si="54">A81*B81*C81+D81</f>
        <v>6747.42</v>
      </c>
      <c r="F81" s="86">
        <v>1.47</v>
      </c>
      <c r="G81" s="85">
        <v>1.87</v>
      </c>
      <c r="H81" s="85">
        <v>0.92</v>
      </c>
      <c r="I81" s="76">
        <f t="shared" ref="I81:I102" si="55">G81*H81+1</f>
        <v>2.7204</v>
      </c>
      <c r="J81" s="86">
        <v>1</v>
      </c>
      <c r="K81" s="85">
        <v>0</v>
      </c>
      <c r="L81" s="87">
        <v>0</v>
      </c>
      <c r="M81" s="80">
        <f t="shared" ref="M81:M102" si="56">1+2.78*K81/(K81+1400)+L81</f>
        <v>1</v>
      </c>
      <c r="N81" s="86">
        <v>1.325</v>
      </c>
      <c r="O81" s="82">
        <v>0.5</v>
      </c>
      <c r="P81" s="88">
        <f t="shared" ref="P81:P102" si="57">E81*F81*I81*J81*(M81)*N81*O81</f>
        <v>17876.139192261</v>
      </c>
      <c r="Q81" s="89"/>
      <c r="V81" s="83">
        <v>3153</v>
      </c>
      <c r="W81" s="84">
        <v>2.14</v>
      </c>
      <c r="X81" s="85">
        <v>1</v>
      </c>
      <c r="Y81" s="85">
        <v>0</v>
      </c>
      <c r="Z81" s="73">
        <f t="shared" ref="Z81:Z102" si="58">V81*W81*X81+Y81</f>
        <v>6747.42</v>
      </c>
      <c r="AA81" s="86">
        <v>1.47</v>
      </c>
      <c r="AB81" s="85">
        <v>1.87</v>
      </c>
      <c r="AC81" s="85">
        <v>0.92</v>
      </c>
      <c r="AD81" s="76">
        <f t="shared" ref="AD81:AD102" si="59">AB81*AC81+1</f>
        <v>2.7204</v>
      </c>
      <c r="AE81" s="86">
        <v>1</v>
      </c>
      <c r="AF81" s="85">
        <v>0</v>
      </c>
      <c r="AG81" s="87">
        <v>0</v>
      </c>
      <c r="AH81" s="80">
        <f t="shared" ref="AH81:AH102" si="60">1+2.78*AF81/(AF81+1400)+AG81</f>
        <v>1</v>
      </c>
      <c r="AI81" s="86">
        <v>1.325</v>
      </c>
      <c r="AJ81" s="82">
        <v>0.5</v>
      </c>
      <c r="AK81" s="88">
        <f t="shared" ref="AK81:AK102" si="61">Z81*AA81*AD81*AE81*(AH81)*AI81*AJ81</f>
        <v>17876.139192261</v>
      </c>
      <c r="AL81" s="89"/>
      <c r="AQ81" s="83">
        <v>3153</v>
      </c>
      <c r="AR81" s="84">
        <v>2.14</v>
      </c>
      <c r="AS81" s="85">
        <v>1</v>
      </c>
      <c r="AT81" s="85">
        <v>0</v>
      </c>
      <c r="AU81" s="73">
        <f t="shared" ref="AU81:AU102" si="62">AQ81*AR81*AS81+AT81</f>
        <v>6747.42</v>
      </c>
      <c r="AV81" s="86">
        <v>1.47</v>
      </c>
      <c r="AW81" s="85">
        <v>1.87</v>
      </c>
      <c r="AX81" s="85">
        <v>0.92</v>
      </c>
      <c r="AY81" s="76">
        <f t="shared" ref="AY81:AY102" si="63">AW81*AX81+1</f>
        <v>2.7204</v>
      </c>
      <c r="AZ81" s="86">
        <v>1</v>
      </c>
      <c r="BA81" s="85">
        <v>0</v>
      </c>
      <c r="BB81" s="87">
        <v>0</v>
      </c>
      <c r="BC81" s="80">
        <f t="shared" ref="BC81:BC102" si="64">1+2.78*BA81/(BA81+1400)+BB81</f>
        <v>1</v>
      </c>
      <c r="BD81" s="86">
        <v>1.325</v>
      </c>
      <c r="BE81" s="82">
        <v>0.5</v>
      </c>
      <c r="BF81" s="88">
        <f t="shared" ref="BF81:BF102" si="65">AU81*AV81*AY81*AZ81*(BC81)*BD81*BE81</f>
        <v>17876.139192261</v>
      </c>
      <c r="BG81" s="89"/>
    </row>
    <row r="82" customHeight="1" spans="1:59">
      <c r="A82" s="83">
        <v>3153</v>
      </c>
      <c r="B82" s="84">
        <v>1.74</v>
      </c>
      <c r="C82" s="85">
        <v>1</v>
      </c>
      <c r="D82" s="85">
        <v>0</v>
      </c>
      <c r="E82" s="73">
        <f t="shared" si="54"/>
        <v>5486.22</v>
      </c>
      <c r="F82" s="86">
        <v>1.47</v>
      </c>
      <c r="G82" s="85">
        <v>1.87</v>
      </c>
      <c r="H82" s="85">
        <v>0.92</v>
      </c>
      <c r="I82" s="76">
        <f t="shared" si="55"/>
        <v>2.7204</v>
      </c>
      <c r="J82" s="86">
        <v>1</v>
      </c>
      <c r="K82" s="85">
        <v>0</v>
      </c>
      <c r="L82" s="87">
        <v>0</v>
      </c>
      <c r="M82" s="80">
        <f t="shared" si="56"/>
        <v>1</v>
      </c>
      <c r="N82" s="86">
        <v>1.325</v>
      </c>
      <c r="O82" s="82">
        <v>0.5</v>
      </c>
      <c r="P82" s="88">
        <f t="shared" si="57"/>
        <v>14534.804763801</v>
      </c>
      <c r="Q82" s="90"/>
      <c r="V82" s="83">
        <v>3153</v>
      </c>
      <c r="W82" s="84">
        <v>1.74</v>
      </c>
      <c r="X82" s="85">
        <v>1</v>
      </c>
      <c r="Y82" s="85">
        <v>0</v>
      </c>
      <c r="Z82" s="73">
        <f t="shared" si="58"/>
        <v>5486.22</v>
      </c>
      <c r="AA82" s="86">
        <v>1.47</v>
      </c>
      <c r="AB82" s="85">
        <v>1.87</v>
      </c>
      <c r="AC82" s="85">
        <v>0.92</v>
      </c>
      <c r="AD82" s="76">
        <f t="shared" si="59"/>
        <v>2.7204</v>
      </c>
      <c r="AE82" s="86">
        <v>1</v>
      </c>
      <c r="AF82" s="85">
        <v>0</v>
      </c>
      <c r="AG82" s="87">
        <v>0</v>
      </c>
      <c r="AH82" s="80">
        <f t="shared" si="60"/>
        <v>1</v>
      </c>
      <c r="AI82" s="86">
        <v>1.325</v>
      </c>
      <c r="AJ82" s="82">
        <v>0.5</v>
      </c>
      <c r="AK82" s="88">
        <f t="shared" si="61"/>
        <v>14534.804763801</v>
      </c>
      <c r="AL82" s="90"/>
      <c r="AQ82" s="83">
        <v>3153</v>
      </c>
      <c r="AR82" s="84">
        <v>1.74</v>
      </c>
      <c r="AS82" s="85">
        <v>1</v>
      </c>
      <c r="AT82" s="85">
        <v>0</v>
      </c>
      <c r="AU82" s="73">
        <f t="shared" si="62"/>
        <v>5486.22</v>
      </c>
      <c r="AV82" s="86">
        <v>1.47</v>
      </c>
      <c r="AW82" s="85">
        <v>1.87</v>
      </c>
      <c r="AX82" s="85">
        <v>0.92</v>
      </c>
      <c r="AY82" s="76">
        <f t="shared" si="63"/>
        <v>2.7204</v>
      </c>
      <c r="AZ82" s="86">
        <v>1</v>
      </c>
      <c r="BA82" s="85">
        <v>0</v>
      </c>
      <c r="BB82" s="87">
        <v>0</v>
      </c>
      <c r="BC82" s="80">
        <f t="shared" si="64"/>
        <v>1</v>
      </c>
      <c r="BD82" s="86">
        <v>1.325</v>
      </c>
      <c r="BE82" s="82">
        <v>0.5</v>
      </c>
      <c r="BF82" s="88">
        <f t="shared" si="65"/>
        <v>14534.804763801</v>
      </c>
      <c r="BG82" s="90"/>
    </row>
    <row r="83" customHeight="1" spans="1:59">
      <c r="A83" s="83">
        <v>3153</v>
      </c>
      <c r="B83" s="84">
        <v>2.01</v>
      </c>
      <c r="C83" s="85">
        <v>1</v>
      </c>
      <c r="D83" s="85">
        <v>0</v>
      </c>
      <c r="E83" s="73">
        <f t="shared" si="54"/>
        <v>6337.53</v>
      </c>
      <c r="F83" s="86">
        <v>1.47</v>
      </c>
      <c r="G83" s="85">
        <v>1.87</v>
      </c>
      <c r="H83" s="85">
        <v>0.92</v>
      </c>
      <c r="I83" s="76">
        <f t="shared" si="55"/>
        <v>2.7204</v>
      </c>
      <c r="J83" s="86">
        <v>1</v>
      </c>
      <c r="K83" s="85">
        <v>0</v>
      </c>
      <c r="L83" s="87">
        <v>0</v>
      </c>
      <c r="M83" s="80">
        <f t="shared" si="56"/>
        <v>1</v>
      </c>
      <c r="N83" s="86">
        <v>1.325</v>
      </c>
      <c r="O83" s="82">
        <v>0.5</v>
      </c>
      <c r="P83" s="88">
        <f t="shared" si="57"/>
        <v>16790.2055030115</v>
      </c>
      <c r="Q83" s="90"/>
      <c r="V83" s="83">
        <v>3153</v>
      </c>
      <c r="W83" s="84">
        <v>2.01</v>
      </c>
      <c r="X83" s="85">
        <v>1</v>
      </c>
      <c r="Y83" s="85">
        <v>0</v>
      </c>
      <c r="Z83" s="73">
        <f t="shared" si="58"/>
        <v>6337.53</v>
      </c>
      <c r="AA83" s="86">
        <v>1.47</v>
      </c>
      <c r="AB83" s="85">
        <v>1.87</v>
      </c>
      <c r="AC83" s="85">
        <v>0.92</v>
      </c>
      <c r="AD83" s="76">
        <f t="shared" si="59"/>
        <v>2.7204</v>
      </c>
      <c r="AE83" s="86">
        <v>1</v>
      </c>
      <c r="AF83" s="85">
        <v>0</v>
      </c>
      <c r="AG83" s="87">
        <v>0</v>
      </c>
      <c r="AH83" s="80">
        <f t="shared" si="60"/>
        <v>1</v>
      </c>
      <c r="AI83" s="86">
        <v>1.325</v>
      </c>
      <c r="AJ83" s="82">
        <v>0.5</v>
      </c>
      <c r="AK83" s="88">
        <f t="shared" si="61"/>
        <v>16790.2055030115</v>
      </c>
      <c r="AL83" s="90"/>
      <c r="AQ83" s="83">
        <v>3153</v>
      </c>
      <c r="AR83" s="84">
        <v>2.01</v>
      </c>
      <c r="AS83" s="85">
        <v>1</v>
      </c>
      <c r="AT83" s="85">
        <v>0</v>
      </c>
      <c r="AU83" s="73">
        <f t="shared" si="62"/>
        <v>6337.53</v>
      </c>
      <c r="AV83" s="86">
        <v>1.47</v>
      </c>
      <c r="AW83" s="85">
        <v>1.87</v>
      </c>
      <c r="AX83" s="85">
        <v>0.92</v>
      </c>
      <c r="AY83" s="76">
        <f t="shared" si="63"/>
        <v>2.7204</v>
      </c>
      <c r="AZ83" s="86">
        <v>1</v>
      </c>
      <c r="BA83" s="85">
        <v>0</v>
      </c>
      <c r="BB83" s="87">
        <v>0</v>
      </c>
      <c r="BC83" s="80">
        <f t="shared" si="64"/>
        <v>1</v>
      </c>
      <c r="BD83" s="86">
        <v>1.325</v>
      </c>
      <c r="BE83" s="82">
        <v>0.5</v>
      </c>
      <c r="BF83" s="88">
        <f t="shared" si="65"/>
        <v>16790.2055030115</v>
      </c>
      <c r="BG83" s="90"/>
    </row>
    <row r="84" customHeight="1" spans="1:59">
      <c r="A84" s="83">
        <v>3153</v>
      </c>
      <c r="B84" s="84">
        <v>1.704</v>
      </c>
      <c r="C84" s="85">
        <v>1.75</v>
      </c>
      <c r="D84" s="85">
        <v>0</v>
      </c>
      <c r="E84" s="73">
        <f t="shared" si="54"/>
        <v>9402.246</v>
      </c>
      <c r="F84" s="86">
        <v>1.88</v>
      </c>
      <c r="G84" s="85">
        <v>1.87</v>
      </c>
      <c r="H84" s="85">
        <v>0.92</v>
      </c>
      <c r="I84" s="76">
        <f t="shared" si="55"/>
        <v>2.7204</v>
      </c>
      <c r="J84" s="86">
        <v>1</v>
      </c>
      <c r="K84" s="85">
        <v>0</v>
      </c>
      <c r="L84" s="87">
        <v>0</v>
      </c>
      <c r="M84" s="80">
        <f t="shared" si="56"/>
        <v>1</v>
      </c>
      <c r="N84" s="86">
        <v>1.325</v>
      </c>
      <c r="O84" s="82">
        <v>0.5</v>
      </c>
      <c r="P84" s="88">
        <f t="shared" si="57"/>
        <v>31857.2371079172</v>
      </c>
      <c r="Q84" s="90"/>
      <c r="V84" s="83">
        <v>3153</v>
      </c>
      <c r="W84" s="84">
        <v>1.704</v>
      </c>
      <c r="X84" s="85">
        <v>1.75</v>
      </c>
      <c r="Y84" s="85">
        <v>0</v>
      </c>
      <c r="Z84" s="73">
        <f t="shared" si="58"/>
        <v>9402.246</v>
      </c>
      <c r="AA84" s="86">
        <v>1.88</v>
      </c>
      <c r="AB84" s="85">
        <v>1.87</v>
      </c>
      <c r="AC84" s="85">
        <v>0.92</v>
      </c>
      <c r="AD84" s="76">
        <f t="shared" si="59"/>
        <v>2.7204</v>
      </c>
      <c r="AE84" s="86">
        <v>1</v>
      </c>
      <c r="AF84" s="85">
        <v>0</v>
      </c>
      <c r="AG84" s="87">
        <v>0</v>
      </c>
      <c r="AH84" s="80">
        <f t="shared" si="60"/>
        <v>1</v>
      </c>
      <c r="AI84" s="86">
        <v>1.325</v>
      </c>
      <c r="AJ84" s="82">
        <v>0.5</v>
      </c>
      <c r="AK84" s="88">
        <f t="shared" si="61"/>
        <v>31857.2371079172</v>
      </c>
      <c r="AL84" s="90"/>
      <c r="AQ84" s="83">
        <v>3153</v>
      </c>
      <c r="AR84" s="84">
        <v>1.704</v>
      </c>
      <c r="AS84" s="85">
        <v>1.75</v>
      </c>
      <c r="AT84" s="85">
        <v>0</v>
      </c>
      <c r="AU84" s="73">
        <f t="shared" si="62"/>
        <v>9402.246</v>
      </c>
      <c r="AV84" s="86">
        <v>2.38</v>
      </c>
      <c r="AW84" s="85">
        <v>1.87</v>
      </c>
      <c r="AX84" s="85">
        <v>0.92</v>
      </c>
      <c r="AY84" s="76">
        <f t="shared" si="63"/>
        <v>2.7204</v>
      </c>
      <c r="AZ84" s="86">
        <v>1</v>
      </c>
      <c r="BA84" s="85">
        <v>0</v>
      </c>
      <c r="BB84" s="87">
        <v>0</v>
      </c>
      <c r="BC84" s="80">
        <f t="shared" si="64"/>
        <v>1</v>
      </c>
      <c r="BD84" s="86">
        <v>1.325</v>
      </c>
      <c r="BE84" s="82">
        <v>0.5</v>
      </c>
      <c r="BF84" s="88">
        <f t="shared" si="65"/>
        <v>40329.9065515122</v>
      </c>
      <c r="BG84" s="90"/>
    </row>
    <row r="85" customHeight="1" spans="1:59">
      <c r="A85" s="83">
        <v>3153</v>
      </c>
      <c r="B85" s="84">
        <v>1.704</v>
      </c>
      <c r="C85" s="85">
        <v>1.75</v>
      </c>
      <c r="D85" s="85">
        <v>0</v>
      </c>
      <c r="E85" s="73">
        <f t="shared" si="54"/>
        <v>9402.246</v>
      </c>
      <c r="F85" s="86">
        <v>1.88</v>
      </c>
      <c r="G85" s="85">
        <v>1.87</v>
      </c>
      <c r="H85" s="85">
        <v>0.92</v>
      </c>
      <c r="I85" s="76">
        <f t="shared" si="55"/>
        <v>2.7204</v>
      </c>
      <c r="J85" s="86">
        <v>1</v>
      </c>
      <c r="K85" s="85">
        <v>0</v>
      </c>
      <c r="L85" s="87">
        <v>0</v>
      </c>
      <c r="M85" s="80">
        <f t="shared" si="56"/>
        <v>1</v>
      </c>
      <c r="N85" s="86">
        <v>1.325</v>
      </c>
      <c r="O85" s="82">
        <v>0.5</v>
      </c>
      <c r="P85" s="88">
        <f t="shared" si="57"/>
        <v>31857.2371079172</v>
      </c>
      <c r="Q85" s="90"/>
      <c r="V85" s="83">
        <v>3153</v>
      </c>
      <c r="W85" s="84">
        <v>1.704</v>
      </c>
      <c r="X85" s="85">
        <v>1.75</v>
      </c>
      <c r="Y85" s="85">
        <v>0</v>
      </c>
      <c r="Z85" s="73">
        <f t="shared" si="58"/>
        <v>9402.246</v>
      </c>
      <c r="AA85" s="86">
        <v>1.88</v>
      </c>
      <c r="AB85" s="85">
        <v>1.87</v>
      </c>
      <c r="AC85" s="85">
        <v>0.92</v>
      </c>
      <c r="AD85" s="76">
        <f t="shared" si="59"/>
        <v>2.7204</v>
      </c>
      <c r="AE85" s="86">
        <v>1</v>
      </c>
      <c r="AF85" s="85">
        <v>0</v>
      </c>
      <c r="AG85" s="87">
        <v>0</v>
      </c>
      <c r="AH85" s="80">
        <f t="shared" si="60"/>
        <v>1</v>
      </c>
      <c r="AI85" s="86">
        <v>1.325</v>
      </c>
      <c r="AJ85" s="82">
        <v>0.5</v>
      </c>
      <c r="AK85" s="88">
        <f t="shared" si="61"/>
        <v>31857.2371079172</v>
      </c>
      <c r="AL85" s="90"/>
      <c r="AQ85" s="83">
        <v>3153</v>
      </c>
      <c r="AR85" s="84">
        <v>1.704</v>
      </c>
      <c r="AS85" s="85">
        <v>1.75</v>
      </c>
      <c r="AT85" s="85">
        <v>0</v>
      </c>
      <c r="AU85" s="73">
        <f t="shared" si="62"/>
        <v>9402.246</v>
      </c>
      <c r="AV85" s="86">
        <v>2.38</v>
      </c>
      <c r="AW85" s="85">
        <v>1.87</v>
      </c>
      <c r="AX85" s="85">
        <v>0.92</v>
      </c>
      <c r="AY85" s="76">
        <f t="shared" si="63"/>
        <v>2.7204</v>
      </c>
      <c r="AZ85" s="86">
        <v>1</v>
      </c>
      <c r="BA85" s="85">
        <v>0</v>
      </c>
      <c r="BB85" s="87">
        <v>0</v>
      </c>
      <c r="BC85" s="80">
        <f t="shared" si="64"/>
        <v>1</v>
      </c>
      <c r="BD85" s="86">
        <v>1.325</v>
      </c>
      <c r="BE85" s="82">
        <v>0.5</v>
      </c>
      <c r="BF85" s="88">
        <f t="shared" si="65"/>
        <v>40329.9065515122</v>
      </c>
      <c r="BG85" s="90"/>
    </row>
    <row r="86" customHeight="1" spans="1:59">
      <c r="A86" s="83">
        <v>3153</v>
      </c>
      <c r="B86" s="84">
        <v>1.704</v>
      </c>
      <c r="C86" s="85">
        <v>1.75</v>
      </c>
      <c r="D86" s="85">
        <v>0</v>
      </c>
      <c r="E86" s="73">
        <f t="shared" si="54"/>
        <v>9402.246</v>
      </c>
      <c r="F86" s="86">
        <v>1.88</v>
      </c>
      <c r="G86" s="85">
        <v>1.87</v>
      </c>
      <c r="H86" s="85">
        <v>0.92</v>
      </c>
      <c r="I86" s="76">
        <f t="shared" si="55"/>
        <v>2.7204</v>
      </c>
      <c r="J86" s="86">
        <v>1</v>
      </c>
      <c r="K86" s="85">
        <v>0</v>
      </c>
      <c r="L86" s="87">
        <v>0</v>
      </c>
      <c r="M86" s="80">
        <f t="shared" si="56"/>
        <v>1</v>
      </c>
      <c r="N86" s="86">
        <v>1.325</v>
      </c>
      <c r="O86" s="82">
        <v>0.5</v>
      </c>
      <c r="P86" s="88">
        <f t="shared" si="57"/>
        <v>31857.2371079172</v>
      </c>
      <c r="Q86" s="90"/>
      <c r="V86" s="83">
        <v>3153</v>
      </c>
      <c r="W86" s="84">
        <v>1.704</v>
      </c>
      <c r="X86" s="85">
        <v>1.75</v>
      </c>
      <c r="Y86" s="85">
        <v>0</v>
      </c>
      <c r="Z86" s="73">
        <f t="shared" si="58"/>
        <v>9402.246</v>
      </c>
      <c r="AA86" s="86">
        <v>1.88</v>
      </c>
      <c r="AB86" s="85">
        <v>1.87</v>
      </c>
      <c r="AC86" s="85">
        <v>0.92</v>
      </c>
      <c r="AD86" s="76">
        <f t="shared" si="59"/>
        <v>2.7204</v>
      </c>
      <c r="AE86" s="86">
        <v>1</v>
      </c>
      <c r="AF86" s="85">
        <v>0</v>
      </c>
      <c r="AG86" s="87">
        <v>0</v>
      </c>
      <c r="AH86" s="80">
        <f t="shared" si="60"/>
        <v>1</v>
      </c>
      <c r="AI86" s="86">
        <v>1.325</v>
      </c>
      <c r="AJ86" s="82">
        <v>0.5</v>
      </c>
      <c r="AK86" s="88">
        <f t="shared" si="61"/>
        <v>31857.2371079172</v>
      </c>
      <c r="AL86" s="90"/>
      <c r="AQ86" s="83">
        <v>3153</v>
      </c>
      <c r="AR86" s="84">
        <v>1.704</v>
      </c>
      <c r="AS86" s="85">
        <v>1.75</v>
      </c>
      <c r="AT86" s="85">
        <v>0</v>
      </c>
      <c r="AU86" s="73">
        <f t="shared" si="62"/>
        <v>9402.246</v>
      </c>
      <c r="AV86" s="86">
        <v>2.38</v>
      </c>
      <c r="AW86" s="85">
        <v>1.87</v>
      </c>
      <c r="AX86" s="85">
        <v>0.92</v>
      </c>
      <c r="AY86" s="76">
        <f t="shared" si="63"/>
        <v>2.7204</v>
      </c>
      <c r="AZ86" s="86">
        <v>1</v>
      </c>
      <c r="BA86" s="85">
        <v>0</v>
      </c>
      <c r="BB86" s="87">
        <v>0</v>
      </c>
      <c r="BC86" s="80">
        <f t="shared" si="64"/>
        <v>1</v>
      </c>
      <c r="BD86" s="86">
        <v>1.325</v>
      </c>
      <c r="BE86" s="82">
        <v>0.5</v>
      </c>
      <c r="BF86" s="88">
        <f t="shared" si="65"/>
        <v>40329.9065515122</v>
      </c>
      <c r="BG86" s="90"/>
    </row>
    <row r="87" customHeight="1" spans="1:59">
      <c r="A87" s="83">
        <v>3153</v>
      </c>
      <c r="B87" s="84">
        <v>1.704</v>
      </c>
      <c r="C87" s="85">
        <v>1.75</v>
      </c>
      <c r="D87" s="85">
        <v>0</v>
      </c>
      <c r="E87" s="73">
        <f t="shared" si="54"/>
        <v>9402.246</v>
      </c>
      <c r="F87" s="86">
        <v>1.88</v>
      </c>
      <c r="G87" s="85">
        <v>1.87</v>
      </c>
      <c r="H87" s="85">
        <v>0.92</v>
      </c>
      <c r="I87" s="76">
        <f t="shared" si="55"/>
        <v>2.7204</v>
      </c>
      <c r="J87" s="86">
        <v>1</v>
      </c>
      <c r="K87" s="85">
        <v>0</v>
      </c>
      <c r="L87" s="87">
        <v>0</v>
      </c>
      <c r="M87" s="80">
        <f t="shared" si="56"/>
        <v>1</v>
      </c>
      <c r="N87" s="86">
        <v>1.325</v>
      </c>
      <c r="O87" s="82">
        <v>0.5</v>
      </c>
      <c r="P87" s="88">
        <f t="shared" si="57"/>
        <v>31857.2371079172</v>
      </c>
      <c r="Q87" s="90"/>
      <c r="V87" s="83">
        <v>3153</v>
      </c>
      <c r="W87" s="84">
        <v>1.704</v>
      </c>
      <c r="X87" s="85">
        <v>1.75</v>
      </c>
      <c r="Y87" s="85">
        <v>0</v>
      </c>
      <c r="Z87" s="73">
        <f t="shared" si="58"/>
        <v>9402.246</v>
      </c>
      <c r="AA87" s="86">
        <v>1.88</v>
      </c>
      <c r="AB87" s="85">
        <v>1.87</v>
      </c>
      <c r="AC87" s="85">
        <v>0.92</v>
      </c>
      <c r="AD87" s="76">
        <f t="shared" si="59"/>
        <v>2.7204</v>
      </c>
      <c r="AE87" s="86">
        <v>1</v>
      </c>
      <c r="AF87" s="85">
        <v>0</v>
      </c>
      <c r="AG87" s="87">
        <v>0</v>
      </c>
      <c r="AH87" s="80">
        <f t="shared" si="60"/>
        <v>1</v>
      </c>
      <c r="AI87" s="86">
        <v>1.325</v>
      </c>
      <c r="AJ87" s="82">
        <v>0.5</v>
      </c>
      <c r="AK87" s="88">
        <f t="shared" si="61"/>
        <v>31857.2371079172</v>
      </c>
      <c r="AL87" s="90"/>
      <c r="AQ87" s="83">
        <v>3153</v>
      </c>
      <c r="AR87" s="84">
        <v>1.704</v>
      </c>
      <c r="AS87" s="85">
        <v>1.75</v>
      </c>
      <c r="AT87" s="85">
        <v>0</v>
      </c>
      <c r="AU87" s="73">
        <f t="shared" si="62"/>
        <v>9402.246</v>
      </c>
      <c r="AV87" s="86">
        <v>2.38</v>
      </c>
      <c r="AW87" s="85">
        <v>1.87</v>
      </c>
      <c r="AX87" s="85">
        <v>0.92</v>
      </c>
      <c r="AY87" s="76">
        <f t="shared" si="63"/>
        <v>2.7204</v>
      </c>
      <c r="AZ87" s="86">
        <v>1</v>
      </c>
      <c r="BA87" s="85">
        <v>0</v>
      </c>
      <c r="BB87" s="87">
        <v>0</v>
      </c>
      <c r="BC87" s="80">
        <f t="shared" si="64"/>
        <v>1</v>
      </c>
      <c r="BD87" s="86">
        <v>1.325</v>
      </c>
      <c r="BE87" s="82">
        <v>0.5</v>
      </c>
      <c r="BF87" s="88">
        <f t="shared" si="65"/>
        <v>40329.9065515122</v>
      </c>
      <c r="BG87" s="90"/>
    </row>
    <row r="88" customHeight="1" spans="1:59">
      <c r="A88" s="83">
        <v>3153</v>
      </c>
      <c r="B88" s="84">
        <v>1.704</v>
      </c>
      <c r="C88" s="85">
        <v>1.75</v>
      </c>
      <c r="D88" s="85">
        <v>0</v>
      </c>
      <c r="E88" s="73">
        <f t="shared" si="54"/>
        <v>9402.246</v>
      </c>
      <c r="F88" s="86">
        <v>1.88</v>
      </c>
      <c r="G88" s="85">
        <v>1.87</v>
      </c>
      <c r="H88" s="85">
        <v>0.92</v>
      </c>
      <c r="I88" s="76">
        <f t="shared" si="55"/>
        <v>2.7204</v>
      </c>
      <c r="J88" s="86">
        <v>1</v>
      </c>
      <c r="K88" s="85">
        <v>0</v>
      </c>
      <c r="L88" s="87">
        <v>0</v>
      </c>
      <c r="M88" s="80">
        <f t="shared" si="56"/>
        <v>1</v>
      </c>
      <c r="N88" s="86">
        <v>1.325</v>
      </c>
      <c r="O88" s="82">
        <v>0.5</v>
      </c>
      <c r="P88" s="88">
        <f t="shared" si="57"/>
        <v>31857.2371079172</v>
      </c>
      <c r="Q88" s="90"/>
      <c r="V88" s="83">
        <v>3153</v>
      </c>
      <c r="W88" s="84">
        <v>1.704</v>
      </c>
      <c r="X88" s="85">
        <v>1.75</v>
      </c>
      <c r="Y88" s="85">
        <v>0</v>
      </c>
      <c r="Z88" s="73">
        <f t="shared" si="58"/>
        <v>9402.246</v>
      </c>
      <c r="AA88" s="86">
        <v>1.88</v>
      </c>
      <c r="AB88" s="85">
        <v>1.87</v>
      </c>
      <c r="AC88" s="85">
        <v>0.92</v>
      </c>
      <c r="AD88" s="76">
        <f t="shared" si="59"/>
        <v>2.7204</v>
      </c>
      <c r="AE88" s="86">
        <v>1</v>
      </c>
      <c r="AF88" s="85">
        <v>0</v>
      </c>
      <c r="AG88" s="87">
        <v>0</v>
      </c>
      <c r="AH88" s="80">
        <f t="shared" si="60"/>
        <v>1</v>
      </c>
      <c r="AI88" s="86">
        <v>1.325</v>
      </c>
      <c r="AJ88" s="82">
        <v>0.5</v>
      </c>
      <c r="AK88" s="88">
        <f t="shared" si="61"/>
        <v>31857.2371079172</v>
      </c>
      <c r="AL88" s="90"/>
      <c r="AQ88" s="83">
        <v>3153</v>
      </c>
      <c r="AR88" s="84">
        <v>1.704</v>
      </c>
      <c r="AS88" s="85">
        <v>1.75</v>
      </c>
      <c r="AT88" s="85">
        <v>0</v>
      </c>
      <c r="AU88" s="73">
        <f t="shared" si="62"/>
        <v>9402.246</v>
      </c>
      <c r="AV88" s="86">
        <v>2.38</v>
      </c>
      <c r="AW88" s="85">
        <v>1.87</v>
      </c>
      <c r="AX88" s="85">
        <v>0.92</v>
      </c>
      <c r="AY88" s="76">
        <f t="shared" si="63"/>
        <v>2.7204</v>
      </c>
      <c r="AZ88" s="86">
        <v>1</v>
      </c>
      <c r="BA88" s="85">
        <v>0</v>
      </c>
      <c r="BB88" s="87">
        <v>0</v>
      </c>
      <c r="BC88" s="80">
        <f t="shared" si="64"/>
        <v>1</v>
      </c>
      <c r="BD88" s="86">
        <v>1.325</v>
      </c>
      <c r="BE88" s="82">
        <v>0.5</v>
      </c>
      <c r="BF88" s="88">
        <f t="shared" si="65"/>
        <v>40329.9065515122</v>
      </c>
      <c r="BG88" s="90"/>
    </row>
    <row r="89" customHeight="1" spans="1:59">
      <c r="A89" s="83">
        <v>3153</v>
      </c>
      <c r="B89" s="84">
        <v>1.704</v>
      </c>
      <c r="C89" s="85">
        <v>1.75</v>
      </c>
      <c r="D89" s="85">
        <v>0</v>
      </c>
      <c r="E89" s="73">
        <f t="shared" si="54"/>
        <v>9402.246</v>
      </c>
      <c r="F89" s="86">
        <v>1.88</v>
      </c>
      <c r="G89" s="85">
        <v>1.87</v>
      </c>
      <c r="H89" s="85">
        <v>0.92</v>
      </c>
      <c r="I89" s="76">
        <f t="shared" si="55"/>
        <v>2.7204</v>
      </c>
      <c r="J89" s="86">
        <v>1</v>
      </c>
      <c r="K89" s="85">
        <v>0</v>
      </c>
      <c r="L89" s="87">
        <v>0</v>
      </c>
      <c r="M89" s="80">
        <f t="shared" si="56"/>
        <v>1</v>
      </c>
      <c r="N89" s="86">
        <v>1.325</v>
      </c>
      <c r="O89" s="82">
        <v>0.5</v>
      </c>
      <c r="P89" s="88">
        <f t="shared" si="57"/>
        <v>31857.2371079172</v>
      </c>
      <c r="Q89" s="90"/>
      <c r="V89" s="83">
        <v>3153</v>
      </c>
      <c r="W89" s="84">
        <v>1.704</v>
      </c>
      <c r="X89" s="85">
        <v>1.75</v>
      </c>
      <c r="Y89" s="85">
        <v>0</v>
      </c>
      <c r="Z89" s="73">
        <f t="shared" si="58"/>
        <v>9402.246</v>
      </c>
      <c r="AA89" s="86">
        <v>1.88</v>
      </c>
      <c r="AB89" s="85">
        <v>1.87</v>
      </c>
      <c r="AC89" s="85">
        <v>0.92</v>
      </c>
      <c r="AD89" s="76">
        <f t="shared" si="59"/>
        <v>2.7204</v>
      </c>
      <c r="AE89" s="86">
        <v>1</v>
      </c>
      <c r="AF89" s="85">
        <v>0</v>
      </c>
      <c r="AG89" s="87">
        <v>0</v>
      </c>
      <c r="AH89" s="80">
        <f t="shared" si="60"/>
        <v>1</v>
      </c>
      <c r="AI89" s="86">
        <v>1.325</v>
      </c>
      <c r="AJ89" s="82">
        <v>0.5</v>
      </c>
      <c r="AK89" s="88">
        <f t="shared" si="61"/>
        <v>31857.2371079172</v>
      </c>
      <c r="AL89" s="90"/>
      <c r="AQ89" s="83">
        <v>3153</v>
      </c>
      <c r="AR89" s="84">
        <v>1.704</v>
      </c>
      <c r="AS89" s="85">
        <v>1.75</v>
      </c>
      <c r="AT89" s="85">
        <v>0</v>
      </c>
      <c r="AU89" s="73">
        <f t="shared" si="62"/>
        <v>9402.246</v>
      </c>
      <c r="AV89" s="86">
        <v>2.38</v>
      </c>
      <c r="AW89" s="85">
        <v>1.87</v>
      </c>
      <c r="AX89" s="85">
        <v>0.92</v>
      </c>
      <c r="AY89" s="76">
        <f t="shared" si="63"/>
        <v>2.7204</v>
      </c>
      <c r="AZ89" s="86">
        <v>1</v>
      </c>
      <c r="BA89" s="85">
        <v>0</v>
      </c>
      <c r="BB89" s="87">
        <v>0</v>
      </c>
      <c r="BC89" s="80">
        <f t="shared" si="64"/>
        <v>1</v>
      </c>
      <c r="BD89" s="86">
        <v>1.325</v>
      </c>
      <c r="BE89" s="82">
        <v>0.5</v>
      </c>
      <c r="BF89" s="88">
        <f t="shared" si="65"/>
        <v>40329.9065515122</v>
      </c>
      <c r="BG89" s="90"/>
    </row>
    <row r="90" customHeight="1" spans="1:59">
      <c r="A90" s="83">
        <v>3153</v>
      </c>
      <c r="B90" s="84">
        <v>1.704</v>
      </c>
      <c r="C90" s="85">
        <v>1.75</v>
      </c>
      <c r="D90" s="85">
        <v>0</v>
      </c>
      <c r="E90" s="73">
        <f t="shared" si="54"/>
        <v>9402.246</v>
      </c>
      <c r="F90" s="86">
        <v>1.88</v>
      </c>
      <c r="G90" s="85">
        <v>1.87</v>
      </c>
      <c r="H90" s="85">
        <v>0.92</v>
      </c>
      <c r="I90" s="76">
        <f t="shared" si="55"/>
        <v>2.7204</v>
      </c>
      <c r="J90" s="86">
        <v>1</v>
      </c>
      <c r="K90" s="85">
        <v>0</v>
      </c>
      <c r="L90" s="87">
        <v>0</v>
      </c>
      <c r="M90" s="80">
        <f t="shared" si="56"/>
        <v>1</v>
      </c>
      <c r="N90" s="86">
        <v>1.325</v>
      </c>
      <c r="O90" s="82">
        <v>0.5</v>
      </c>
      <c r="P90" s="88">
        <f t="shared" si="57"/>
        <v>31857.2371079172</v>
      </c>
      <c r="Q90" s="90"/>
      <c r="V90" s="83">
        <v>3153</v>
      </c>
      <c r="W90" s="84">
        <v>1.704</v>
      </c>
      <c r="X90" s="85">
        <v>1.75</v>
      </c>
      <c r="Y90" s="85">
        <v>0</v>
      </c>
      <c r="Z90" s="73">
        <f t="shared" si="58"/>
        <v>9402.246</v>
      </c>
      <c r="AA90" s="86">
        <v>1.88</v>
      </c>
      <c r="AB90" s="85">
        <v>1.87</v>
      </c>
      <c r="AC90" s="85">
        <v>0.92</v>
      </c>
      <c r="AD90" s="76">
        <f t="shared" si="59"/>
        <v>2.7204</v>
      </c>
      <c r="AE90" s="86">
        <v>1</v>
      </c>
      <c r="AF90" s="85">
        <v>0</v>
      </c>
      <c r="AG90" s="87">
        <v>0</v>
      </c>
      <c r="AH90" s="80">
        <f t="shared" si="60"/>
        <v>1</v>
      </c>
      <c r="AI90" s="86">
        <v>1.325</v>
      </c>
      <c r="AJ90" s="82">
        <v>0.5</v>
      </c>
      <c r="AK90" s="88">
        <f t="shared" si="61"/>
        <v>31857.2371079172</v>
      </c>
      <c r="AL90" s="90"/>
      <c r="AQ90" s="83">
        <v>3153</v>
      </c>
      <c r="AR90" s="84">
        <v>1.704</v>
      </c>
      <c r="AS90" s="85">
        <v>1.75</v>
      </c>
      <c r="AT90" s="85">
        <v>0</v>
      </c>
      <c r="AU90" s="73">
        <f t="shared" si="62"/>
        <v>9402.246</v>
      </c>
      <c r="AV90" s="86">
        <v>2.38</v>
      </c>
      <c r="AW90" s="85">
        <v>1.87</v>
      </c>
      <c r="AX90" s="85">
        <v>0.92</v>
      </c>
      <c r="AY90" s="76">
        <f t="shared" si="63"/>
        <v>2.7204</v>
      </c>
      <c r="AZ90" s="86">
        <v>1</v>
      </c>
      <c r="BA90" s="85">
        <v>0</v>
      </c>
      <c r="BB90" s="87">
        <v>0</v>
      </c>
      <c r="BC90" s="80">
        <f t="shared" si="64"/>
        <v>1</v>
      </c>
      <c r="BD90" s="86">
        <v>1.325</v>
      </c>
      <c r="BE90" s="82">
        <v>0.5</v>
      </c>
      <c r="BF90" s="88">
        <f t="shared" si="65"/>
        <v>40329.9065515122</v>
      </c>
      <c r="BG90" s="90"/>
    </row>
    <row r="91" customHeight="1" spans="1:59">
      <c r="A91" s="83">
        <v>3153</v>
      </c>
      <c r="B91" s="84">
        <v>1.704</v>
      </c>
      <c r="C91" s="85">
        <v>1.75</v>
      </c>
      <c r="D91" s="85">
        <v>0</v>
      </c>
      <c r="E91" s="73">
        <f t="shared" si="54"/>
        <v>9402.246</v>
      </c>
      <c r="F91" s="86">
        <v>1.88</v>
      </c>
      <c r="G91" s="85">
        <v>1.87</v>
      </c>
      <c r="H91" s="85">
        <v>0.92</v>
      </c>
      <c r="I91" s="76">
        <f t="shared" si="55"/>
        <v>2.7204</v>
      </c>
      <c r="J91" s="86">
        <v>1</v>
      </c>
      <c r="K91" s="85">
        <v>0</v>
      </c>
      <c r="L91" s="87">
        <v>0</v>
      </c>
      <c r="M91" s="80">
        <f t="shared" si="56"/>
        <v>1</v>
      </c>
      <c r="N91" s="86">
        <v>1.325</v>
      </c>
      <c r="O91" s="82">
        <v>0.5</v>
      </c>
      <c r="P91" s="88">
        <f t="shared" si="57"/>
        <v>31857.2371079172</v>
      </c>
      <c r="Q91" s="90"/>
      <c r="V91" s="83">
        <v>3153</v>
      </c>
      <c r="W91" s="84">
        <v>1.704</v>
      </c>
      <c r="X91" s="85">
        <v>1.75</v>
      </c>
      <c r="Y91" s="85">
        <v>0</v>
      </c>
      <c r="Z91" s="73">
        <f t="shared" si="58"/>
        <v>9402.246</v>
      </c>
      <c r="AA91" s="86">
        <v>1.88</v>
      </c>
      <c r="AB91" s="85">
        <v>1.87</v>
      </c>
      <c r="AC91" s="85">
        <v>0.92</v>
      </c>
      <c r="AD91" s="76">
        <f t="shared" si="59"/>
        <v>2.7204</v>
      </c>
      <c r="AE91" s="86">
        <v>1</v>
      </c>
      <c r="AF91" s="85">
        <v>0</v>
      </c>
      <c r="AG91" s="87">
        <v>0</v>
      </c>
      <c r="AH91" s="80">
        <f t="shared" si="60"/>
        <v>1</v>
      </c>
      <c r="AI91" s="86">
        <v>1.325</v>
      </c>
      <c r="AJ91" s="82">
        <v>0.5</v>
      </c>
      <c r="AK91" s="88">
        <f t="shared" si="61"/>
        <v>31857.2371079172</v>
      </c>
      <c r="AL91" s="90"/>
      <c r="AQ91" s="83">
        <v>3153</v>
      </c>
      <c r="AR91" s="84">
        <v>1.704</v>
      </c>
      <c r="AS91" s="85">
        <v>1.75</v>
      </c>
      <c r="AT91" s="85">
        <v>0</v>
      </c>
      <c r="AU91" s="73">
        <f t="shared" si="62"/>
        <v>9402.246</v>
      </c>
      <c r="AV91" s="86">
        <v>2.38</v>
      </c>
      <c r="AW91" s="85">
        <v>1.87</v>
      </c>
      <c r="AX91" s="85">
        <v>0.92</v>
      </c>
      <c r="AY91" s="76">
        <f t="shared" si="63"/>
        <v>2.7204</v>
      </c>
      <c r="AZ91" s="86">
        <v>1</v>
      </c>
      <c r="BA91" s="85">
        <v>0</v>
      </c>
      <c r="BB91" s="87">
        <v>0</v>
      </c>
      <c r="BC91" s="80">
        <f t="shared" si="64"/>
        <v>1</v>
      </c>
      <c r="BD91" s="86">
        <v>1.325</v>
      </c>
      <c r="BE91" s="82">
        <v>0.5</v>
      </c>
      <c r="BF91" s="88">
        <f t="shared" si="65"/>
        <v>40329.9065515122</v>
      </c>
      <c r="BG91" s="90"/>
    </row>
    <row r="92" customHeight="1" spans="1:59">
      <c r="A92" s="83">
        <v>3153</v>
      </c>
      <c r="B92" s="84">
        <v>1.704</v>
      </c>
      <c r="C92" s="85">
        <v>1.75</v>
      </c>
      <c r="D92" s="85">
        <v>0</v>
      </c>
      <c r="E92" s="73">
        <f t="shared" si="54"/>
        <v>9402.246</v>
      </c>
      <c r="F92" s="86">
        <v>1.88</v>
      </c>
      <c r="G92" s="85">
        <v>1.87</v>
      </c>
      <c r="H92" s="85">
        <v>0.92</v>
      </c>
      <c r="I92" s="76">
        <f t="shared" si="55"/>
        <v>2.7204</v>
      </c>
      <c r="J92" s="86">
        <v>1</v>
      </c>
      <c r="K92" s="85">
        <v>0</v>
      </c>
      <c r="L92" s="87">
        <v>0</v>
      </c>
      <c r="M92" s="80">
        <f t="shared" si="56"/>
        <v>1</v>
      </c>
      <c r="N92" s="86">
        <v>1.325</v>
      </c>
      <c r="O92" s="82">
        <v>0.5</v>
      </c>
      <c r="P92" s="88">
        <f t="shared" si="57"/>
        <v>31857.2371079172</v>
      </c>
      <c r="Q92" s="90"/>
      <c r="V92" s="83">
        <v>3153</v>
      </c>
      <c r="W92" s="84">
        <v>1.704</v>
      </c>
      <c r="X92" s="85">
        <v>1.75</v>
      </c>
      <c r="Y92" s="85">
        <v>0</v>
      </c>
      <c r="Z92" s="73">
        <f t="shared" si="58"/>
        <v>9402.246</v>
      </c>
      <c r="AA92" s="86">
        <v>1.88</v>
      </c>
      <c r="AB92" s="85">
        <v>1.87</v>
      </c>
      <c r="AC92" s="85">
        <v>0.92</v>
      </c>
      <c r="AD92" s="76">
        <f t="shared" si="59"/>
        <v>2.7204</v>
      </c>
      <c r="AE92" s="86">
        <v>1</v>
      </c>
      <c r="AF92" s="85">
        <v>0</v>
      </c>
      <c r="AG92" s="87">
        <v>0</v>
      </c>
      <c r="AH92" s="80">
        <f t="shared" si="60"/>
        <v>1</v>
      </c>
      <c r="AI92" s="86">
        <v>1.325</v>
      </c>
      <c r="AJ92" s="82">
        <v>0.5</v>
      </c>
      <c r="AK92" s="88">
        <f t="shared" si="61"/>
        <v>31857.2371079172</v>
      </c>
      <c r="AL92" s="90"/>
      <c r="AQ92" s="83">
        <v>3153</v>
      </c>
      <c r="AR92" s="84">
        <v>1.704</v>
      </c>
      <c r="AS92" s="85">
        <v>1.75</v>
      </c>
      <c r="AT92" s="85">
        <v>0</v>
      </c>
      <c r="AU92" s="73">
        <f t="shared" si="62"/>
        <v>9402.246</v>
      </c>
      <c r="AV92" s="86">
        <v>2.38</v>
      </c>
      <c r="AW92" s="85">
        <v>1.87</v>
      </c>
      <c r="AX92" s="85">
        <v>0.92</v>
      </c>
      <c r="AY92" s="76">
        <f t="shared" si="63"/>
        <v>2.7204</v>
      </c>
      <c r="AZ92" s="86">
        <v>1</v>
      </c>
      <c r="BA92" s="85">
        <v>0</v>
      </c>
      <c r="BB92" s="87">
        <v>0</v>
      </c>
      <c r="BC92" s="80">
        <f t="shared" si="64"/>
        <v>1</v>
      </c>
      <c r="BD92" s="86">
        <v>1.325</v>
      </c>
      <c r="BE92" s="82">
        <v>0.5</v>
      </c>
      <c r="BF92" s="88">
        <f t="shared" si="65"/>
        <v>40329.9065515122</v>
      </c>
      <c r="BG92" s="90"/>
    </row>
    <row r="93" customHeight="1" spans="1:59">
      <c r="A93" s="83">
        <v>3153</v>
      </c>
      <c r="B93" s="84">
        <v>1.704</v>
      </c>
      <c r="C93" s="85">
        <v>1.75</v>
      </c>
      <c r="D93" s="85">
        <v>0</v>
      </c>
      <c r="E93" s="73">
        <f t="shared" si="54"/>
        <v>9402.246</v>
      </c>
      <c r="F93" s="86">
        <v>1.88</v>
      </c>
      <c r="G93" s="85">
        <v>1.87</v>
      </c>
      <c r="H93" s="85">
        <v>0.92</v>
      </c>
      <c r="I93" s="76">
        <f t="shared" si="55"/>
        <v>2.7204</v>
      </c>
      <c r="J93" s="86">
        <v>1</v>
      </c>
      <c r="K93" s="85">
        <v>0</v>
      </c>
      <c r="L93" s="87">
        <v>0</v>
      </c>
      <c r="M93" s="80">
        <f t="shared" si="56"/>
        <v>1</v>
      </c>
      <c r="N93" s="86">
        <v>1.325</v>
      </c>
      <c r="O93" s="82">
        <v>0.5</v>
      </c>
      <c r="P93" s="88">
        <f t="shared" si="57"/>
        <v>31857.2371079172</v>
      </c>
      <c r="Q93" s="90"/>
      <c r="V93" s="83">
        <v>3153</v>
      </c>
      <c r="W93" s="84">
        <v>1.704</v>
      </c>
      <c r="X93" s="85">
        <v>1.75</v>
      </c>
      <c r="Y93" s="85">
        <v>0</v>
      </c>
      <c r="Z93" s="73">
        <f t="shared" si="58"/>
        <v>9402.246</v>
      </c>
      <c r="AA93" s="86">
        <v>1.88</v>
      </c>
      <c r="AB93" s="85">
        <v>1.87</v>
      </c>
      <c r="AC93" s="85">
        <v>0.92</v>
      </c>
      <c r="AD93" s="76">
        <f t="shared" si="59"/>
        <v>2.7204</v>
      </c>
      <c r="AE93" s="86">
        <v>1</v>
      </c>
      <c r="AF93" s="85">
        <v>0</v>
      </c>
      <c r="AG93" s="87">
        <v>0</v>
      </c>
      <c r="AH93" s="80">
        <f t="shared" si="60"/>
        <v>1</v>
      </c>
      <c r="AI93" s="86">
        <v>1.325</v>
      </c>
      <c r="AJ93" s="82">
        <v>0.5</v>
      </c>
      <c r="AK93" s="88">
        <f t="shared" si="61"/>
        <v>31857.2371079172</v>
      </c>
      <c r="AL93" s="90"/>
      <c r="AQ93" s="83">
        <v>3153</v>
      </c>
      <c r="AR93" s="84">
        <v>1.704</v>
      </c>
      <c r="AS93" s="85">
        <v>1.75</v>
      </c>
      <c r="AT93" s="85">
        <v>0</v>
      </c>
      <c r="AU93" s="73">
        <f t="shared" si="62"/>
        <v>9402.246</v>
      </c>
      <c r="AV93" s="86">
        <v>2.38</v>
      </c>
      <c r="AW93" s="85">
        <v>1.87</v>
      </c>
      <c r="AX93" s="85">
        <v>0.92</v>
      </c>
      <c r="AY93" s="76">
        <f t="shared" si="63"/>
        <v>2.7204</v>
      </c>
      <c r="AZ93" s="86">
        <v>1</v>
      </c>
      <c r="BA93" s="85">
        <v>0</v>
      </c>
      <c r="BB93" s="87">
        <v>0</v>
      </c>
      <c r="BC93" s="80">
        <f t="shared" si="64"/>
        <v>1</v>
      </c>
      <c r="BD93" s="86">
        <v>1.325</v>
      </c>
      <c r="BE93" s="82">
        <v>0.5</v>
      </c>
      <c r="BF93" s="88">
        <f t="shared" si="65"/>
        <v>40329.9065515122</v>
      </c>
      <c r="BG93" s="90"/>
    </row>
    <row r="94" customHeight="1" spans="1:59">
      <c r="A94" s="83">
        <v>3153</v>
      </c>
      <c r="B94" s="84">
        <v>1.704</v>
      </c>
      <c r="C94" s="85">
        <v>1</v>
      </c>
      <c r="D94" s="85">
        <v>0</v>
      </c>
      <c r="E94" s="73">
        <f t="shared" si="54"/>
        <v>5372.712</v>
      </c>
      <c r="F94" s="86">
        <v>1.88</v>
      </c>
      <c r="G94" s="85">
        <v>1.87</v>
      </c>
      <c r="H94" s="85">
        <v>0.92</v>
      </c>
      <c r="I94" s="76">
        <f t="shared" si="55"/>
        <v>2.7204</v>
      </c>
      <c r="J94" s="86">
        <v>1</v>
      </c>
      <c r="K94" s="85">
        <v>0</v>
      </c>
      <c r="L94" s="87">
        <v>0</v>
      </c>
      <c r="M94" s="80">
        <f t="shared" si="56"/>
        <v>1</v>
      </c>
      <c r="N94" s="86">
        <v>1.325</v>
      </c>
      <c r="O94" s="82">
        <v>0.5</v>
      </c>
      <c r="P94" s="88">
        <f t="shared" si="57"/>
        <v>18204.1354902384</v>
      </c>
      <c r="Q94" s="90"/>
      <c r="V94" s="83">
        <v>3153</v>
      </c>
      <c r="W94" s="84">
        <v>1.704</v>
      </c>
      <c r="X94" s="85">
        <v>1</v>
      </c>
      <c r="Y94" s="85">
        <v>0</v>
      </c>
      <c r="Z94" s="73">
        <f t="shared" si="58"/>
        <v>5372.712</v>
      </c>
      <c r="AA94" s="86">
        <v>1.88</v>
      </c>
      <c r="AB94" s="85">
        <v>1.87</v>
      </c>
      <c r="AC94" s="85">
        <v>0.92</v>
      </c>
      <c r="AD94" s="76">
        <f t="shared" si="59"/>
        <v>2.7204</v>
      </c>
      <c r="AE94" s="86">
        <v>1</v>
      </c>
      <c r="AF94" s="85">
        <v>0</v>
      </c>
      <c r="AG94" s="87">
        <v>0</v>
      </c>
      <c r="AH94" s="80">
        <f t="shared" si="60"/>
        <v>1</v>
      </c>
      <c r="AI94" s="86">
        <v>1.325</v>
      </c>
      <c r="AJ94" s="82">
        <v>0.5</v>
      </c>
      <c r="AK94" s="88">
        <f t="shared" si="61"/>
        <v>18204.1354902384</v>
      </c>
      <c r="AL94" s="90"/>
      <c r="AQ94" s="83">
        <v>3153</v>
      </c>
      <c r="AR94" s="84">
        <v>1.704</v>
      </c>
      <c r="AS94" s="85">
        <v>1</v>
      </c>
      <c r="AT94" s="85">
        <v>0</v>
      </c>
      <c r="AU94" s="73">
        <f t="shared" si="62"/>
        <v>5372.712</v>
      </c>
      <c r="AV94" s="86">
        <v>2.38</v>
      </c>
      <c r="AW94" s="85">
        <v>1.87</v>
      </c>
      <c r="AX94" s="85">
        <v>0.92</v>
      </c>
      <c r="AY94" s="76">
        <f t="shared" si="63"/>
        <v>2.7204</v>
      </c>
      <c r="AZ94" s="86">
        <v>1</v>
      </c>
      <c r="BA94" s="85">
        <v>0</v>
      </c>
      <c r="BB94" s="87">
        <v>0</v>
      </c>
      <c r="BC94" s="80">
        <f t="shared" si="64"/>
        <v>1</v>
      </c>
      <c r="BD94" s="86">
        <v>1.325</v>
      </c>
      <c r="BE94" s="82">
        <v>0.5</v>
      </c>
      <c r="BF94" s="88">
        <f t="shared" si="65"/>
        <v>23045.6608865784</v>
      </c>
      <c r="BG94" s="90"/>
    </row>
    <row r="95" customHeight="1" spans="1:59">
      <c r="A95" s="83">
        <v>3153</v>
      </c>
      <c r="B95" s="84">
        <v>1.704</v>
      </c>
      <c r="C95" s="85">
        <v>1</v>
      </c>
      <c r="D95" s="85">
        <v>0</v>
      </c>
      <c r="E95" s="73">
        <f t="shared" si="54"/>
        <v>5372.712</v>
      </c>
      <c r="F95" s="86">
        <v>1.88</v>
      </c>
      <c r="G95" s="85">
        <v>1.87</v>
      </c>
      <c r="H95" s="85">
        <v>0.92</v>
      </c>
      <c r="I95" s="76">
        <f t="shared" si="55"/>
        <v>2.7204</v>
      </c>
      <c r="J95" s="86">
        <v>1</v>
      </c>
      <c r="K95" s="85">
        <v>0</v>
      </c>
      <c r="L95" s="87">
        <v>0</v>
      </c>
      <c r="M95" s="80">
        <f t="shared" si="56"/>
        <v>1</v>
      </c>
      <c r="N95" s="86">
        <v>1.325</v>
      </c>
      <c r="O95" s="82">
        <v>0.5</v>
      </c>
      <c r="P95" s="88">
        <f t="shared" si="57"/>
        <v>18204.1354902384</v>
      </c>
      <c r="Q95" s="90"/>
      <c r="V95" s="83">
        <v>3153</v>
      </c>
      <c r="W95" s="84">
        <v>1.704</v>
      </c>
      <c r="X95" s="85">
        <v>1</v>
      </c>
      <c r="Y95" s="85">
        <v>0</v>
      </c>
      <c r="Z95" s="73">
        <f t="shared" si="58"/>
        <v>5372.712</v>
      </c>
      <c r="AA95" s="86">
        <v>1.88</v>
      </c>
      <c r="AB95" s="85">
        <v>1.87</v>
      </c>
      <c r="AC95" s="85">
        <v>0.92</v>
      </c>
      <c r="AD95" s="76">
        <f t="shared" si="59"/>
        <v>2.7204</v>
      </c>
      <c r="AE95" s="86">
        <v>1</v>
      </c>
      <c r="AF95" s="85">
        <v>0</v>
      </c>
      <c r="AG95" s="87">
        <v>0</v>
      </c>
      <c r="AH95" s="80">
        <f t="shared" si="60"/>
        <v>1</v>
      </c>
      <c r="AI95" s="86">
        <v>1.325</v>
      </c>
      <c r="AJ95" s="82">
        <v>0.5</v>
      </c>
      <c r="AK95" s="88">
        <f t="shared" si="61"/>
        <v>18204.1354902384</v>
      </c>
      <c r="AL95" s="90"/>
      <c r="AQ95" s="83">
        <v>3153</v>
      </c>
      <c r="AR95" s="84">
        <v>1.704</v>
      </c>
      <c r="AS95" s="85">
        <v>1</v>
      </c>
      <c r="AT95" s="85">
        <v>0</v>
      </c>
      <c r="AU95" s="73">
        <f t="shared" si="62"/>
        <v>5372.712</v>
      </c>
      <c r="AV95" s="86">
        <v>2.38</v>
      </c>
      <c r="AW95" s="85">
        <v>1.87</v>
      </c>
      <c r="AX95" s="85">
        <v>0.92</v>
      </c>
      <c r="AY95" s="76">
        <f t="shared" si="63"/>
        <v>2.7204</v>
      </c>
      <c r="AZ95" s="86">
        <v>1</v>
      </c>
      <c r="BA95" s="85">
        <v>0</v>
      </c>
      <c r="BB95" s="87">
        <v>0</v>
      </c>
      <c r="BC95" s="80">
        <f t="shared" si="64"/>
        <v>1</v>
      </c>
      <c r="BD95" s="86">
        <v>1.325</v>
      </c>
      <c r="BE95" s="82">
        <v>0.5</v>
      </c>
      <c r="BF95" s="88">
        <f t="shared" si="65"/>
        <v>23045.6608865784</v>
      </c>
      <c r="BG95" s="90"/>
    </row>
    <row r="96" customHeight="1" spans="1:59">
      <c r="A96" s="83">
        <v>3153</v>
      </c>
      <c r="B96" s="84">
        <v>1.704</v>
      </c>
      <c r="C96" s="85">
        <v>1</v>
      </c>
      <c r="D96" s="85">
        <v>0</v>
      </c>
      <c r="E96" s="73">
        <f t="shared" si="54"/>
        <v>5372.712</v>
      </c>
      <c r="F96" s="86">
        <v>1.88</v>
      </c>
      <c r="G96" s="85">
        <v>1.87</v>
      </c>
      <c r="H96" s="85">
        <v>0.92</v>
      </c>
      <c r="I96" s="76">
        <f t="shared" si="55"/>
        <v>2.7204</v>
      </c>
      <c r="J96" s="86">
        <v>1</v>
      </c>
      <c r="K96" s="85">
        <v>0</v>
      </c>
      <c r="L96" s="87">
        <v>0</v>
      </c>
      <c r="M96" s="80">
        <f t="shared" si="56"/>
        <v>1</v>
      </c>
      <c r="N96" s="86">
        <v>1.325</v>
      </c>
      <c r="O96" s="82">
        <v>0.5</v>
      </c>
      <c r="P96" s="88">
        <f t="shared" si="57"/>
        <v>18204.1354902384</v>
      </c>
      <c r="Q96" s="90"/>
      <c r="V96" s="83">
        <v>3153</v>
      </c>
      <c r="W96" s="84">
        <v>1.704</v>
      </c>
      <c r="X96" s="85">
        <v>1</v>
      </c>
      <c r="Y96" s="85">
        <v>0</v>
      </c>
      <c r="Z96" s="73">
        <f t="shared" si="58"/>
        <v>5372.712</v>
      </c>
      <c r="AA96" s="86">
        <v>1.88</v>
      </c>
      <c r="AB96" s="85">
        <v>1.87</v>
      </c>
      <c r="AC96" s="85">
        <v>0.92</v>
      </c>
      <c r="AD96" s="76">
        <f t="shared" si="59"/>
        <v>2.7204</v>
      </c>
      <c r="AE96" s="86">
        <v>1</v>
      </c>
      <c r="AF96" s="85">
        <v>0</v>
      </c>
      <c r="AG96" s="87">
        <v>0</v>
      </c>
      <c r="AH96" s="80">
        <f t="shared" si="60"/>
        <v>1</v>
      </c>
      <c r="AI96" s="86">
        <v>1.325</v>
      </c>
      <c r="AJ96" s="82">
        <v>0.5</v>
      </c>
      <c r="AK96" s="88">
        <f t="shared" si="61"/>
        <v>18204.1354902384</v>
      </c>
      <c r="AL96" s="90"/>
      <c r="AQ96" s="83">
        <v>3153</v>
      </c>
      <c r="AR96" s="84">
        <v>1.704</v>
      </c>
      <c r="AS96" s="85">
        <v>1</v>
      </c>
      <c r="AT96" s="85">
        <v>0</v>
      </c>
      <c r="AU96" s="73">
        <f t="shared" si="62"/>
        <v>5372.712</v>
      </c>
      <c r="AV96" s="86">
        <v>2.38</v>
      </c>
      <c r="AW96" s="85">
        <v>1.87</v>
      </c>
      <c r="AX96" s="85">
        <v>0.92</v>
      </c>
      <c r="AY96" s="76">
        <f t="shared" si="63"/>
        <v>2.7204</v>
      </c>
      <c r="AZ96" s="86">
        <v>1</v>
      </c>
      <c r="BA96" s="85">
        <v>0</v>
      </c>
      <c r="BB96" s="87">
        <v>0</v>
      </c>
      <c r="BC96" s="80">
        <f t="shared" si="64"/>
        <v>1</v>
      </c>
      <c r="BD96" s="86">
        <v>1.325</v>
      </c>
      <c r="BE96" s="82">
        <v>0.5</v>
      </c>
      <c r="BF96" s="88">
        <f t="shared" si="65"/>
        <v>23045.6608865784</v>
      </c>
      <c r="BG96" s="90"/>
    </row>
    <row r="97" customHeight="1" spans="1:62">
      <c r="A97" s="83">
        <v>3153</v>
      </c>
      <c r="B97" s="84">
        <v>1.704</v>
      </c>
      <c r="C97" s="85">
        <v>1</v>
      </c>
      <c r="D97" s="85">
        <v>0</v>
      </c>
      <c r="E97" s="73">
        <f t="shared" si="54"/>
        <v>5372.712</v>
      </c>
      <c r="F97" s="86">
        <v>1.88</v>
      </c>
      <c r="G97" s="85">
        <v>1.87</v>
      </c>
      <c r="H97" s="85">
        <v>0.92</v>
      </c>
      <c r="I97" s="76">
        <f t="shared" si="55"/>
        <v>2.7204</v>
      </c>
      <c r="J97" s="86">
        <v>1</v>
      </c>
      <c r="K97" s="85">
        <v>0</v>
      </c>
      <c r="L97" s="87">
        <v>0</v>
      </c>
      <c r="M97" s="80">
        <f t="shared" si="56"/>
        <v>1</v>
      </c>
      <c r="N97" s="86">
        <v>1.325</v>
      </c>
      <c r="O97" s="82">
        <v>0.5</v>
      </c>
      <c r="P97" s="88">
        <f t="shared" si="57"/>
        <v>18204.1354902384</v>
      </c>
      <c r="Q97" s="90"/>
      <c r="V97" s="83">
        <v>3153</v>
      </c>
      <c r="W97" s="84">
        <v>1.704</v>
      </c>
      <c r="X97" s="85">
        <v>1</v>
      </c>
      <c r="Y97" s="85">
        <v>0</v>
      </c>
      <c r="Z97" s="73">
        <f t="shared" si="58"/>
        <v>5372.712</v>
      </c>
      <c r="AA97" s="86">
        <v>1.88</v>
      </c>
      <c r="AB97" s="85">
        <v>1.87</v>
      </c>
      <c r="AC97" s="85">
        <v>0.92</v>
      </c>
      <c r="AD97" s="76">
        <f t="shared" si="59"/>
        <v>2.7204</v>
      </c>
      <c r="AE97" s="86">
        <v>1</v>
      </c>
      <c r="AF97" s="85">
        <v>0</v>
      </c>
      <c r="AG97" s="87">
        <v>0</v>
      </c>
      <c r="AH97" s="80">
        <f t="shared" si="60"/>
        <v>1</v>
      </c>
      <c r="AI97" s="86">
        <v>1.325</v>
      </c>
      <c r="AJ97" s="82">
        <v>0.5</v>
      </c>
      <c r="AK97" s="88">
        <f t="shared" si="61"/>
        <v>18204.1354902384</v>
      </c>
      <c r="AL97" s="90"/>
      <c r="AQ97" s="83">
        <v>3153</v>
      </c>
      <c r="AR97" s="84">
        <v>1.704</v>
      </c>
      <c r="AS97" s="85">
        <v>1</v>
      </c>
      <c r="AT97" s="85">
        <v>0</v>
      </c>
      <c r="AU97" s="73">
        <f t="shared" si="62"/>
        <v>5372.712</v>
      </c>
      <c r="AV97" s="86">
        <v>2.38</v>
      </c>
      <c r="AW97" s="85">
        <v>1.87</v>
      </c>
      <c r="AX97" s="85">
        <v>0.92</v>
      </c>
      <c r="AY97" s="76">
        <f t="shared" si="63"/>
        <v>2.7204</v>
      </c>
      <c r="AZ97" s="86">
        <v>1</v>
      </c>
      <c r="BA97" s="85">
        <v>0</v>
      </c>
      <c r="BB97" s="87">
        <v>0</v>
      </c>
      <c r="BC97" s="80">
        <f t="shared" si="64"/>
        <v>1</v>
      </c>
      <c r="BD97" s="86">
        <v>1.325</v>
      </c>
      <c r="BE97" s="82">
        <v>0.5</v>
      </c>
      <c r="BF97" s="88">
        <f t="shared" si="65"/>
        <v>23045.6608865784</v>
      </c>
      <c r="BG97" s="90"/>
    </row>
    <row r="98" customHeight="1" spans="1:62">
      <c r="A98" s="83">
        <v>3153</v>
      </c>
      <c r="B98" s="84">
        <v>1.704</v>
      </c>
      <c r="C98" s="85">
        <v>1</v>
      </c>
      <c r="D98" s="85">
        <v>0</v>
      </c>
      <c r="E98" s="73">
        <f t="shared" si="54"/>
        <v>5372.712</v>
      </c>
      <c r="F98" s="86">
        <v>1.88</v>
      </c>
      <c r="G98" s="85">
        <v>1.87</v>
      </c>
      <c r="H98" s="85">
        <v>0.92</v>
      </c>
      <c r="I98" s="76">
        <f t="shared" si="55"/>
        <v>2.7204</v>
      </c>
      <c r="J98" s="86">
        <v>1</v>
      </c>
      <c r="K98" s="85">
        <v>0</v>
      </c>
      <c r="L98" s="87">
        <v>0</v>
      </c>
      <c r="M98" s="80">
        <f t="shared" si="56"/>
        <v>1</v>
      </c>
      <c r="N98" s="86">
        <v>1.325</v>
      </c>
      <c r="O98" s="82">
        <v>0.5</v>
      </c>
      <c r="P98" s="88">
        <f t="shared" si="57"/>
        <v>18204.1354902384</v>
      </c>
      <c r="Q98" s="90"/>
      <c r="V98" s="83">
        <v>3153</v>
      </c>
      <c r="W98" s="84">
        <v>1.704</v>
      </c>
      <c r="X98" s="85">
        <v>1</v>
      </c>
      <c r="Y98" s="85">
        <v>0</v>
      </c>
      <c r="Z98" s="73">
        <f t="shared" si="58"/>
        <v>5372.712</v>
      </c>
      <c r="AA98" s="86">
        <v>1.88</v>
      </c>
      <c r="AB98" s="85">
        <v>1.87</v>
      </c>
      <c r="AC98" s="85">
        <v>0.92</v>
      </c>
      <c r="AD98" s="76">
        <f t="shared" si="59"/>
        <v>2.7204</v>
      </c>
      <c r="AE98" s="86">
        <v>1</v>
      </c>
      <c r="AF98" s="85">
        <v>0</v>
      </c>
      <c r="AG98" s="87">
        <v>0</v>
      </c>
      <c r="AH98" s="80">
        <f t="shared" si="60"/>
        <v>1</v>
      </c>
      <c r="AI98" s="86">
        <v>1.325</v>
      </c>
      <c r="AJ98" s="82">
        <v>0.5</v>
      </c>
      <c r="AK98" s="88">
        <f t="shared" si="61"/>
        <v>18204.1354902384</v>
      </c>
      <c r="AL98" s="90"/>
      <c r="AQ98" s="83">
        <v>3153</v>
      </c>
      <c r="AR98" s="84">
        <v>1.704</v>
      </c>
      <c r="AS98" s="85">
        <v>1</v>
      </c>
      <c r="AT98" s="85">
        <v>0</v>
      </c>
      <c r="AU98" s="73">
        <f t="shared" si="62"/>
        <v>5372.712</v>
      </c>
      <c r="AV98" s="86">
        <v>2.38</v>
      </c>
      <c r="AW98" s="85">
        <v>1.87</v>
      </c>
      <c r="AX98" s="85">
        <v>0.92</v>
      </c>
      <c r="AY98" s="76">
        <f t="shared" si="63"/>
        <v>2.7204</v>
      </c>
      <c r="AZ98" s="86">
        <v>1</v>
      </c>
      <c r="BA98" s="85">
        <v>0</v>
      </c>
      <c r="BB98" s="87">
        <v>0</v>
      </c>
      <c r="BC98" s="80">
        <f t="shared" si="64"/>
        <v>1</v>
      </c>
      <c r="BD98" s="86">
        <v>1.325</v>
      </c>
      <c r="BE98" s="82">
        <v>0.5</v>
      </c>
      <c r="BF98" s="88">
        <f t="shared" si="65"/>
        <v>23045.6608865784</v>
      </c>
      <c r="BG98" s="90"/>
    </row>
    <row r="99" customHeight="1" spans="1:62">
      <c r="A99" s="83">
        <v>3153</v>
      </c>
      <c r="B99" s="84">
        <v>1.704</v>
      </c>
      <c r="C99" s="85">
        <v>1</v>
      </c>
      <c r="D99" s="85">
        <v>0</v>
      </c>
      <c r="E99" s="73">
        <f t="shared" si="54"/>
        <v>5372.712</v>
      </c>
      <c r="F99" s="86">
        <v>1.88</v>
      </c>
      <c r="G99" s="85">
        <v>1.87</v>
      </c>
      <c r="H99" s="85">
        <v>0.92</v>
      </c>
      <c r="I99" s="76">
        <f t="shared" si="55"/>
        <v>2.7204</v>
      </c>
      <c r="J99" s="86">
        <v>1</v>
      </c>
      <c r="K99" s="85">
        <v>0</v>
      </c>
      <c r="L99" s="87">
        <v>0</v>
      </c>
      <c r="M99" s="80">
        <f t="shared" si="56"/>
        <v>1</v>
      </c>
      <c r="N99" s="86">
        <v>1.325</v>
      </c>
      <c r="O99" s="82">
        <v>0.5</v>
      </c>
      <c r="P99" s="88">
        <f t="shared" si="57"/>
        <v>18204.1354902384</v>
      </c>
      <c r="Q99" s="90"/>
      <c r="V99" s="83">
        <v>3153</v>
      </c>
      <c r="W99" s="84">
        <v>1.704</v>
      </c>
      <c r="X99" s="85">
        <v>1</v>
      </c>
      <c r="Y99" s="85">
        <v>0</v>
      </c>
      <c r="Z99" s="73">
        <f t="shared" si="58"/>
        <v>5372.712</v>
      </c>
      <c r="AA99" s="86">
        <v>1.88</v>
      </c>
      <c r="AB99" s="85">
        <v>1.87</v>
      </c>
      <c r="AC99" s="85">
        <v>0.92</v>
      </c>
      <c r="AD99" s="76">
        <f t="shared" si="59"/>
        <v>2.7204</v>
      </c>
      <c r="AE99" s="86">
        <v>1</v>
      </c>
      <c r="AF99" s="85">
        <v>0</v>
      </c>
      <c r="AG99" s="87">
        <v>0</v>
      </c>
      <c r="AH99" s="80">
        <f t="shared" si="60"/>
        <v>1</v>
      </c>
      <c r="AI99" s="86">
        <v>1.325</v>
      </c>
      <c r="AJ99" s="82">
        <v>0.5</v>
      </c>
      <c r="AK99" s="88">
        <f t="shared" si="61"/>
        <v>18204.1354902384</v>
      </c>
      <c r="AL99" s="90"/>
      <c r="AQ99" s="83">
        <v>3153</v>
      </c>
      <c r="AR99" s="84">
        <v>1.704</v>
      </c>
      <c r="AS99" s="85">
        <v>1</v>
      </c>
      <c r="AT99" s="85">
        <v>0</v>
      </c>
      <c r="AU99" s="73">
        <f t="shared" si="62"/>
        <v>5372.712</v>
      </c>
      <c r="AV99" s="86">
        <v>2.38</v>
      </c>
      <c r="AW99" s="85">
        <v>1.87</v>
      </c>
      <c r="AX99" s="85">
        <v>0.92</v>
      </c>
      <c r="AY99" s="76">
        <f t="shared" si="63"/>
        <v>2.7204</v>
      </c>
      <c r="AZ99" s="86">
        <v>1</v>
      </c>
      <c r="BA99" s="85">
        <v>0</v>
      </c>
      <c r="BB99" s="87">
        <v>0</v>
      </c>
      <c r="BC99" s="80">
        <f t="shared" si="64"/>
        <v>1</v>
      </c>
      <c r="BD99" s="86">
        <v>1.325</v>
      </c>
      <c r="BE99" s="82">
        <v>0.5</v>
      </c>
      <c r="BF99" s="88">
        <f t="shared" si="65"/>
        <v>23045.6608865784</v>
      </c>
      <c r="BG99" s="90"/>
    </row>
    <row r="100" customHeight="1" spans="1:62">
      <c r="A100" s="83">
        <v>3153</v>
      </c>
      <c r="B100" s="84">
        <v>1.704</v>
      </c>
      <c r="C100" s="85">
        <v>1</v>
      </c>
      <c r="D100" s="85">
        <v>0</v>
      </c>
      <c r="E100" s="73">
        <f t="shared" si="54"/>
        <v>5372.712</v>
      </c>
      <c r="F100" s="86">
        <v>1.88</v>
      </c>
      <c r="G100" s="85">
        <v>1.87</v>
      </c>
      <c r="H100" s="85">
        <v>0.92</v>
      </c>
      <c r="I100" s="76">
        <f t="shared" si="55"/>
        <v>2.7204</v>
      </c>
      <c r="J100" s="86">
        <v>1</v>
      </c>
      <c r="K100" s="85">
        <v>0</v>
      </c>
      <c r="L100" s="87">
        <v>0</v>
      </c>
      <c r="M100" s="80">
        <f t="shared" si="56"/>
        <v>1</v>
      </c>
      <c r="N100" s="86">
        <v>1.325</v>
      </c>
      <c r="O100" s="82">
        <v>0.5</v>
      </c>
      <c r="P100" s="88">
        <f t="shared" si="57"/>
        <v>18204.1354902384</v>
      </c>
      <c r="Q100" s="90"/>
      <c r="V100" s="83">
        <v>3153</v>
      </c>
      <c r="W100" s="84">
        <v>1.704</v>
      </c>
      <c r="X100" s="85">
        <v>1</v>
      </c>
      <c r="Y100" s="85">
        <v>0</v>
      </c>
      <c r="Z100" s="73">
        <f t="shared" si="58"/>
        <v>5372.712</v>
      </c>
      <c r="AA100" s="86">
        <v>1.88</v>
      </c>
      <c r="AB100" s="85">
        <v>1.87</v>
      </c>
      <c r="AC100" s="85">
        <v>0.92</v>
      </c>
      <c r="AD100" s="76">
        <f t="shared" si="59"/>
        <v>2.7204</v>
      </c>
      <c r="AE100" s="86">
        <v>1</v>
      </c>
      <c r="AF100" s="85">
        <v>0</v>
      </c>
      <c r="AG100" s="87">
        <v>0</v>
      </c>
      <c r="AH100" s="80">
        <f t="shared" si="60"/>
        <v>1</v>
      </c>
      <c r="AI100" s="86">
        <v>1.325</v>
      </c>
      <c r="AJ100" s="82">
        <v>0.5</v>
      </c>
      <c r="AK100" s="88">
        <f t="shared" si="61"/>
        <v>18204.1354902384</v>
      </c>
      <c r="AL100" s="90"/>
      <c r="AQ100" s="83">
        <v>3153</v>
      </c>
      <c r="AR100" s="84">
        <v>1.704</v>
      </c>
      <c r="AS100" s="85">
        <v>1</v>
      </c>
      <c r="AT100" s="85">
        <v>0</v>
      </c>
      <c r="AU100" s="73">
        <f t="shared" si="62"/>
        <v>5372.712</v>
      </c>
      <c r="AV100" s="86">
        <v>2.38</v>
      </c>
      <c r="AW100" s="85">
        <v>1.87</v>
      </c>
      <c r="AX100" s="85">
        <v>0.92</v>
      </c>
      <c r="AY100" s="76">
        <f t="shared" si="63"/>
        <v>2.7204</v>
      </c>
      <c r="AZ100" s="86">
        <v>1</v>
      </c>
      <c r="BA100" s="85">
        <v>0</v>
      </c>
      <c r="BB100" s="87">
        <v>0</v>
      </c>
      <c r="BC100" s="80">
        <f t="shared" si="64"/>
        <v>1</v>
      </c>
      <c r="BD100" s="86">
        <v>1.325</v>
      </c>
      <c r="BE100" s="82">
        <v>0.5</v>
      </c>
      <c r="BF100" s="88">
        <f t="shared" si="65"/>
        <v>23045.6608865784</v>
      </c>
      <c r="BG100" s="90"/>
    </row>
    <row r="101" customHeight="1" spans="1:62">
      <c r="A101" s="83">
        <v>3153</v>
      </c>
      <c r="B101" s="84">
        <v>1.704</v>
      </c>
      <c r="C101" s="85">
        <v>1</v>
      </c>
      <c r="D101" s="85">
        <v>0</v>
      </c>
      <c r="E101" s="73">
        <f t="shared" si="54"/>
        <v>5372.712</v>
      </c>
      <c r="F101" s="86">
        <v>1.88</v>
      </c>
      <c r="G101" s="85">
        <v>1.87</v>
      </c>
      <c r="H101" s="85">
        <v>0.92</v>
      </c>
      <c r="I101" s="76">
        <f t="shared" si="55"/>
        <v>2.7204</v>
      </c>
      <c r="J101" s="86">
        <v>1</v>
      </c>
      <c r="K101" s="85">
        <v>0</v>
      </c>
      <c r="L101" s="87">
        <v>0</v>
      </c>
      <c r="M101" s="80">
        <f t="shared" si="56"/>
        <v>1</v>
      </c>
      <c r="N101" s="86">
        <v>1.325</v>
      </c>
      <c r="O101" s="82">
        <v>0.5</v>
      </c>
      <c r="P101" s="88">
        <f t="shared" si="57"/>
        <v>18204.1354902384</v>
      </c>
      <c r="Q101" s="90"/>
      <c r="V101" s="83">
        <v>3153</v>
      </c>
      <c r="W101" s="84">
        <v>1.704</v>
      </c>
      <c r="X101" s="85">
        <v>1</v>
      </c>
      <c r="Y101" s="85">
        <v>0</v>
      </c>
      <c r="Z101" s="73">
        <f t="shared" si="58"/>
        <v>5372.712</v>
      </c>
      <c r="AA101" s="86">
        <v>1.88</v>
      </c>
      <c r="AB101" s="85">
        <v>1.87</v>
      </c>
      <c r="AC101" s="85">
        <v>0.92</v>
      </c>
      <c r="AD101" s="76">
        <f t="shared" si="59"/>
        <v>2.7204</v>
      </c>
      <c r="AE101" s="86">
        <v>1</v>
      </c>
      <c r="AF101" s="85">
        <v>0</v>
      </c>
      <c r="AG101" s="87">
        <v>0</v>
      </c>
      <c r="AH101" s="80">
        <f t="shared" si="60"/>
        <v>1</v>
      </c>
      <c r="AI101" s="86">
        <v>1.325</v>
      </c>
      <c r="AJ101" s="82">
        <v>0.5</v>
      </c>
      <c r="AK101" s="88">
        <f t="shared" si="61"/>
        <v>18204.1354902384</v>
      </c>
      <c r="AL101" s="90"/>
      <c r="AQ101" s="83">
        <v>3153</v>
      </c>
      <c r="AR101" s="84">
        <v>1.704</v>
      </c>
      <c r="AS101" s="85">
        <v>1</v>
      </c>
      <c r="AT101" s="85">
        <v>0</v>
      </c>
      <c r="AU101" s="73">
        <f t="shared" si="62"/>
        <v>5372.712</v>
      </c>
      <c r="AV101" s="86">
        <v>2.38</v>
      </c>
      <c r="AW101" s="85">
        <v>1.87</v>
      </c>
      <c r="AX101" s="85">
        <v>0.92</v>
      </c>
      <c r="AY101" s="76">
        <f t="shared" si="63"/>
        <v>2.7204</v>
      </c>
      <c r="AZ101" s="86">
        <v>1</v>
      </c>
      <c r="BA101" s="85">
        <v>0</v>
      </c>
      <c r="BB101" s="87">
        <v>0</v>
      </c>
      <c r="BC101" s="80">
        <f t="shared" si="64"/>
        <v>1</v>
      </c>
      <c r="BD101" s="86">
        <v>1.325</v>
      </c>
      <c r="BE101" s="82">
        <v>0.5</v>
      </c>
      <c r="BF101" s="88">
        <f t="shared" si="65"/>
        <v>23045.6608865784</v>
      </c>
      <c r="BG101" s="90"/>
    </row>
    <row r="102" customHeight="1" spans="1:62">
      <c r="A102" s="83">
        <v>3153</v>
      </c>
      <c r="B102" s="84">
        <v>1.9</v>
      </c>
      <c r="C102" s="85">
        <v>1</v>
      </c>
      <c r="D102" s="85">
        <v>0</v>
      </c>
      <c r="E102" s="73">
        <f t="shared" si="54"/>
        <v>5990.7</v>
      </c>
      <c r="F102" s="86">
        <v>1.47</v>
      </c>
      <c r="G102" s="85">
        <v>1.87</v>
      </c>
      <c r="H102" s="85">
        <v>0.92</v>
      </c>
      <c r="I102" s="76">
        <f t="shared" si="55"/>
        <v>2.7204</v>
      </c>
      <c r="J102" s="86">
        <v>1</v>
      </c>
      <c r="K102" s="85">
        <v>0</v>
      </c>
      <c r="L102" s="87">
        <v>0</v>
      </c>
      <c r="M102" s="80">
        <f t="shared" si="56"/>
        <v>1</v>
      </c>
      <c r="N102" s="86">
        <v>1.325</v>
      </c>
      <c r="O102" s="82">
        <v>0.5</v>
      </c>
      <c r="P102" s="88">
        <f t="shared" si="57"/>
        <v>15871.338535185</v>
      </c>
      <c r="Q102" s="90"/>
      <c r="V102" s="83">
        <v>3153</v>
      </c>
      <c r="W102" s="84">
        <v>1.9</v>
      </c>
      <c r="X102" s="85">
        <v>1</v>
      </c>
      <c r="Y102" s="85">
        <v>0</v>
      </c>
      <c r="Z102" s="73">
        <f t="shared" si="58"/>
        <v>5990.7</v>
      </c>
      <c r="AA102" s="86">
        <v>1.47</v>
      </c>
      <c r="AB102" s="85">
        <v>1.87</v>
      </c>
      <c r="AC102" s="85">
        <v>0.92</v>
      </c>
      <c r="AD102" s="76">
        <f t="shared" si="59"/>
        <v>2.7204</v>
      </c>
      <c r="AE102" s="86">
        <v>1</v>
      </c>
      <c r="AF102" s="85">
        <v>0</v>
      </c>
      <c r="AG102" s="87">
        <v>0</v>
      </c>
      <c r="AH102" s="80">
        <f t="shared" si="60"/>
        <v>1</v>
      </c>
      <c r="AI102" s="86">
        <v>1.325</v>
      </c>
      <c r="AJ102" s="82">
        <v>0.5</v>
      </c>
      <c r="AK102" s="88">
        <f t="shared" si="61"/>
        <v>15871.338535185</v>
      </c>
      <c r="AL102" s="90"/>
      <c r="AQ102" s="83">
        <v>3153</v>
      </c>
      <c r="AR102" s="84">
        <v>1.9</v>
      </c>
      <c r="AS102" s="85">
        <v>1</v>
      </c>
      <c r="AT102" s="85">
        <v>0</v>
      </c>
      <c r="AU102" s="73">
        <f t="shared" si="62"/>
        <v>5990.7</v>
      </c>
      <c r="AV102" s="86">
        <v>1.47</v>
      </c>
      <c r="AW102" s="85">
        <v>1.87</v>
      </c>
      <c r="AX102" s="85">
        <v>0.92</v>
      </c>
      <c r="AY102" s="76">
        <f t="shared" si="63"/>
        <v>2.7204</v>
      </c>
      <c r="AZ102" s="86">
        <v>1</v>
      </c>
      <c r="BA102" s="85">
        <v>0</v>
      </c>
      <c r="BB102" s="87">
        <v>0</v>
      </c>
      <c r="BC102" s="80">
        <f t="shared" si="64"/>
        <v>1</v>
      </c>
      <c r="BD102" s="86">
        <v>1.325</v>
      </c>
      <c r="BE102" s="82">
        <v>0.5</v>
      </c>
      <c r="BF102" s="88">
        <f t="shared" si="65"/>
        <v>15871.338535185</v>
      </c>
      <c r="BG102" s="90"/>
    </row>
    <row r="103" customHeight="1" spans="1:62">
      <c r="A103" s="91" t="s">
        <v>35</v>
      </c>
      <c r="B103" s="92"/>
      <c r="C103" s="92"/>
      <c r="D103" s="92"/>
      <c r="E103" s="92"/>
      <c r="F103" s="92"/>
      <c r="G103" s="92"/>
      <c r="H103" s="93">
        <f>SUM(P81:P102)</f>
        <v>529277.942995338</v>
      </c>
      <c r="I103" s="94"/>
      <c r="J103" s="94"/>
      <c r="K103" s="94"/>
      <c r="L103" s="94"/>
      <c r="M103" s="94"/>
      <c r="N103" s="94"/>
      <c r="O103" s="94"/>
      <c r="P103" s="95"/>
      <c r="Q103" s="96"/>
      <c r="V103" s="91" t="s">
        <v>36</v>
      </c>
      <c r="W103" s="92"/>
      <c r="X103" s="92"/>
      <c r="Y103" s="92"/>
      <c r="Z103" s="92"/>
      <c r="AA103" s="92"/>
      <c r="AB103" s="92"/>
      <c r="AC103" s="93">
        <f>SUM(AK81:AK102)</f>
        <v>529277.942995338</v>
      </c>
      <c r="AD103" s="94"/>
      <c r="AE103" s="94"/>
      <c r="AF103" s="94"/>
      <c r="AG103" s="94"/>
      <c r="AH103" s="94"/>
      <c r="AI103" s="94"/>
      <c r="AJ103" s="94"/>
      <c r="AK103" s="95"/>
      <c r="AL103" s="96"/>
      <c r="AQ103" s="91" t="s">
        <v>37</v>
      </c>
      <c r="AR103" s="92"/>
      <c r="AS103" s="92"/>
      <c r="AT103" s="92"/>
      <c r="AU103" s="92"/>
      <c r="AV103" s="92"/>
      <c r="AW103" s="92"/>
      <c r="AX103" s="93">
        <f>SUM(BF81:BF102)</f>
        <v>652736.840602007</v>
      </c>
      <c r="AY103" s="94"/>
      <c r="AZ103" s="94"/>
      <c r="BA103" s="94"/>
      <c r="BB103" s="94"/>
      <c r="BC103" s="94"/>
      <c r="BD103" s="94"/>
      <c r="BE103" s="94"/>
      <c r="BF103" s="95"/>
      <c r="BG103" s="96"/>
    </row>
    <row r="104" customHeight="1" spans="1:62">
      <c r="A104" s="97"/>
      <c r="B104" s="97"/>
      <c r="C104" s="97"/>
      <c r="D104" s="97"/>
      <c r="E104" s="97"/>
      <c r="F104" s="97"/>
      <c r="G104" s="97"/>
      <c r="H104" s="98"/>
      <c r="I104" s="99"/>
      <c r="J104" s="99"/>
      <c r="K104" s="99"/>
      <c r="L104" s="99"/>
      <c r="M104" s="99"/>
      <c r="N104" s="99"/>
      <c r="O104" s="99"/>
      <c r="P104" s="99"/>
      <c r="Q104" s="96"/>
      <c r="V104" s="97"/>
      <c r="W104" s="97"/>
      <c r="X104" s="97"/>
      <c r="Y104" s="97"/>
      <c r="Z104" s="97"/>
      <c r="AA104" s="97"/>
      <c r="AB104" s="97"/>
      <c r="AC104" s="98"/>
      <c r="AD104" s="99"/>
      <c r="AE104" s="99"/>
      <c r="AF104" s="99"/>
      <c r="AG104" s="99"/>
      <c r="AH104" s="99"/>
      <c r="AI104" s="99"/>
      <c r="AJ104" s="99"/>
      <c r="AK104" s="99"/>
      <c r="AL104" s="96"/>
      <c r="AQ104" s="97"/>
      <c r="AR104" s="97"/>
      <c r="AS104" s="97"/>
      <c r="AT104" s="97"/>
      <c r="AU104" s="97"/>
      <c r="AV104" s="97"/>
      <c r="AW104" s="97"/>
      <c r="AX104" s="98"/>
      <c r="AY104" s="99"/>
      <c r="AZ104" s="99"/>
      <c r="BA104" s="99"/>
      <c r="BB104" s="99"/>
      <c r="BC104" s="99"/>
      <c r="BD104" s="99"/>
      <c r="BE104" s="99"/>
      <c r="BF104" s="99"/>
      <c r="BG104" s="96"/>
    </row>
    <row r="105" customHeight="1" spans="1:62">
      <c r="A105" s="97"/>
      <c r="B105" s="97"/>
      <c r="C105" s="97"/>
      <c r="D105" s="97"/>
      <c r="E105" s="97"/>
      <c r="F105" s="97"/>
      <c r="G105" s="97"/>
      <c r="H105" s="100"/>
      <c r="I105" s="101"/>
      <c r="J105" s="101"/>
      <c r="K105" s="101"/>
      <c r="L105" s="101"/>
      <c r="M105" s="101"/>
      <c r="N105" s="101"/>
      <c r="O105" s="101"/>
      <c r="P105" s="101"/>
      <c r="Q105" s="102"/>
      <c r="V105" s="97"/>
      <c r="W105" s="97"/>
      <c r="X105" s="97"/>
      <c r="Y105" s="97"/>
      <c r="Z105" s="97"/>
      <c r="AA105" s="97"/>
      <c r="AB105" s="97"/>
      <c r="AC105" s="100"/>
      <c r="AD105" s="101"/>
      <c r="AE105" s="101"/>
      <c r="AF105" s="101"/>
      <c r="AG105" s="101"/>
      <c r="AH105" s="101"/>
      <c r="AI105" s="101"/>
      <c r="AJ105" s="101"/>
      <c r="AK105" s="101"/>
      <c r="AL105" s="102"/>
      <c r="AQ105" s="97"/>
      <c r="AR105" s="97"/>
      <c r="AS105" s="97"/>
      <c r="AT105" s="97"/>
      <c r="AU105" s="97"/>
      <c r="AV105" s="97"/>
      <c r="AW105" s="97"/>
      <c r="AX105" s="100"/>
      <c r="AY105" s="101"/>
      <c r="AZ105" s="101"/>
      <c r="BA105" s="101"/>
      <c r="BB105" s="101"/>
      <c r="BC105" s="101"/>
      <c r="BD105" s="101"/>
      <c r="BE105" s="101"/>
      <c r="BF105" s="101"/>
      <c r="BG105" s="102"/>
    </row>
    <row r="108" customHeight="1" spans="1:62">
      <c r="A108" s="4" t="s">
        <v>0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6"/>
      <c r="V108" s="4" t="s">
        <v>0</v>
      </c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6"/>
      <c r="AQ108" s="4" t="s">
        <v>0</v>
      </c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6"/>
    </row>
    <row r="109" customHeight="1" spans="1:62">
      <c r="A109" s="7" t="s">
        <v>1</v>
      </c>
      <c r="B109" s="8"/>
      <c r="C109" s="8"/>
      <c r="D109" s="8"/>
      <c r="E109" s="8"/>
      <c r="F109" s="8"/>
      <c r="G109" s="8"/>
      <c r="H109" s="8"/>
      <c r="I109" s="9"/>
      <c r="J109" s="10" t="s">
        <v>2</v>
      </c>
      <c r="K109" s="11"/>
      <c r="L109" s="11"/>
      <c r="M109" s="12"/>
      <c r="N109" s="13" t="s">
        <v>3</v>
      </c>
      <c r="O109" s="14"/>
      <c r="P109" s="15"/>
      <c r="Q109" s="16"/>
      <c r="R109" s="17" t="s">
        <v>4</v>
      </c>
      <c r="S109" s="18"/>
      <c r="T109" s="19" t="s">
        <v>5</v>
      </c>
      <c r="V109" s="7" t="s">
        <v>1</v>
      </c>
      <c r="W109" s="8"/>
      <c r="X109" s="8"/>
      <c r="Y109" s="8"/>
      <c r="Z109" s="8"/>
      <c r="AA109" s="8"/>
      <c r="AB109" s="8"/>
      <c r="AC109" s="8"/>
      <c r="AD109" s="9"/>
      <c r="AE109" s="10" t="s">
        <v>2</v>
      </c>
      <c r="AF109" s="11"/>
      <c r="AG109" s="11"/>
      <c r="AH109" s="12"/>
      <c r="AI109" s="13" t="s">
        <v>3</v>
      </c>
      <c r="AJ109" s="14"/>
      <c r="AK109" s="15"/>
      <c r="AL109" s="16"/>
      <c r="AM109" s="17" t="s">
        <v>4</v>
      </c>
      <c r="AN109" s="18"/>
      <c r="AO109" s="19" t="s">
        <v>5</v>
      </c>
      <c r="AQ109" s="7" t="s">
        <v>1</v>
      </c>
      <c r="AR109" s="8"/>
      <c r="AS109" s="8"/>
      <c r="AT109" s="8"/>
      <c r="AU109" s="8"/>
      <c r="AV109" s="8"/>
      <c r="AW109" s="8"/>
      <c r="AX109" s="8"/>
      <c r="AY109" s="9"/>
      <c r="AZ109" s="10" t="s">
        <v>2</v>
      </c>
      <c r="BA109" s="11"/>
      <c r="BB109" s="11"/>
      <c r="BC109" s="12"/>
      <c r="BD109" s="13" t="s">
        <v>3</v>
      </c>
      <c r="BE109" s="14"/>
      <c r="BF109" s="15"/>
      <c r="BG109" s="16"/>
      <c r="BH109" s="17" t="s">
        <v>4</v>
      </c>
      <c r="BI109" s="18"/>
      <c r="BJ109" s="19" t="s">
        <v>5</v>
      </c>
    </row>
    <row r="110" customHeight="1" spans="1:62">
      <c r="A110" s="20" t="s">
        <v>6</v>
      </c>
      <c r="B110" s="21" t="s">
        <v>7</v>
      </c>
      <c r="C110" s="21" t="s">
        <v>8</v>
      </c>
      <c r="D110" s="21" t="s">
        <v>9</v>
      </c>
      <c r="E110" s="21" t="s">
        <v>10</v>
      </c>
      <c r="F110" s="21" t="s">
        <v>11</v>
      </c>
      <c r="G110" s="21" t="s">
        <v>12</v>
      </c>
      <c r="H110" s="22" t="s">
        <v>13</v>
      </c>
      <c r="I110" s="23" t="s">
        <v>1</v>
      </c>
      <c r="J110" s="24" t="s">
        <v>14</v>
      </c>
      <c r="K110" s="25" t="s">
        <v>15</v>
      </c>
      <c r="L110" s="25" t="s">
        <v>16</v>
      </c>
      <c r="M110" s="26" t="s">
        <v>17</v>
      </c>
      <c r="N110" s="27" t="s">
        <v>18</v>
      </c>
      <c r="O110" s="28" t="s">
        <v>19</v>
      </c>
      <c r="P110" s="29" t="s">
        <v>20</v>
      </c>
      <c r="Q110" s="30" t="s">
        <v>21</v>
      </c>
      <c r="R110" s="31" t="s">
        <v>22</v>
      </c>
      <c r="S110" s="32" t="s">
        <v>23</v>
      </c>
      <c r="T110" s="33"/>
      <c r="V110" s="20" t="s">
        <v>6</v>
      </c>
      <c r="W110" s="21" t="s">
        <v>7</v>
      </c>
      <c r="X110" s="21" t="s">
        <v>8</v>
      </c>
      <c r="Y110" s="21" t="s">
        <v>9</v>
      </c>
      <c r="Z110" s="21" t="s">
        <v>10</v>
      </c>
      <c r="AA110" s="21" t="s">
        <v>11</v>
      </c>
      <c r="AB110" s="21" t="s">
        <v>12</v>
      </c>
      <c r="AC110" s="22" t="s">
        <v>13</v>
      </c>
      <c r="AD110" s="23" t="s">
        <v>1</v>
      </c>
      <c r="AE110" s="24" t="s">
        <v>14</v>
      </c>
      <c r="AF110" s="25" t="s">
        <v>15</v>
      </c>
      <c r="AG110" s="25" t="s">
        <v>16</v>
      </c>
      <c r="AH110" s="26" t="s">
        <v>17</v>
      </c>
      <c r="AI110" s="27" t="s">
        <v>18</v>
      </c>
      <c r="AJ110" s="28" t="s">
        <v>19</v>
      </c>
      <c r="AK110" s="29" t="s">
        <v>20</v>
      </c>
      <c r="AL110" s="30" t="s">
        <v>21</v>
      </c>
      <c r="AM110" s="31" t="s">
        <v>22</v>
      </c>
      <c r="AN110" s="32" t="s">
        <v>23</v>
      </c>
      <c r="AO110" s="33"/>
      <c r="AQ110" s="20" t="s">
        <v>6</v>
      </c>
      <c r="AR110" s="21" t="s">
        <v>7</v>
      </c>
      <c r="AS110" s="21" t="s">
        <v>8</v>
      </c>
      <c r="AT110" s="21" t="s">
        <v>9</v>
      </c>
      <c r="AU110" s="21" t="s">
        <v>10</v>
      </c>
      <c r="AV110" s="21" t="s">
        <v>11</v>
      </c>
      <c r="AW110" s="21" t="s">
        <v>12</v>
      </c>
      <c r="AX110" s="22" t="s">
        <v>13</v>
      </c>
      <c r="AY110" s="23" t="s">
        <v>1</v>
      </c>
      <c r="AZ110" s="24" t="s">
        <v>14</v>
      </c>
      <c r="BA110" s="25" t="s">
        <v>15</v>
      </c>
      <c r="BB110" s="25" t="s">
        <v>16</v>
      </c>
      <c r="BC110" s="26" t="s">
        <v>17</v>
      </c>
      <c r="BD110" s="27" t="s">
        <v>18</v>
      </c>
      <c r="BE110" s="28" t="s">
        <v>19</v>
      </c>
      <c r="BF110" s="29" t="s">
        <v>20</v>
      </c>
      <c r="BG110" s="30" t="s">
        <v>21</v>
      </c>
      <c r="BH110" s="31" t="s">
        <v>22</v>
      </c>
      <c r="BI110" s="32" t="s">
        <v>23</v>
      </c>
      <c r="BJ110" s="33"/>
    </row>
    <row r="111" customHeight="1" spans="1:62">
      <c r="A111" s="34">
        <v>0</v>
      </c>
      <c r="B111" s="35">
        <v>0</v>
      </c>
      <c r="C111" s="35">
        <v>1</v>
      </c>
      <c r="D111" s="35">
        <v>0</v>
      </c>
      <c r="E111" s="36">
        <v>1.55</v>
      </c>
      <c r="F111" s="35"/>
      <c r="G111" s="37">
        <v>0</v>
      </c>
      <c r="H111" s="38">
        <v>0</v>
      </c>
      <c r="I111" s="39">
        <f t="shared" ref="I111:I128" si="66">A111*B111*C111+G111+H111</f>
        <v>0</v>
      </c>
      <c r="J111" s="40">
        <v>2.74</v>
      </c>
      <c r="K111" s="35">
        <v>1.81</v>
      </c>
      <c r="L111" s="35">
        <v>0.91</v>
      </c>
      <c r="M111" s="26">
        <f t="shared" ref="M111:M128" si="67">K111*L111+1</f>
        <v>2.6471</v>
      </c>
      <c r="N111" s="40">
        <v>1</v>
      </c>
      <c r="O111" s="35">
        <v>0</v>
      </c>
      <c r="P111" s="41">
        <v>0</v>
      </c>
      <c r="Q111" s="30">
        <f t="shared" ref="Q111:Q128" si="68">1+2.78*O111/(O111+1400)+P111</f>
        <v>1</v>
      </c>
      <c r="R111" s="40">
        <v>1.325</v>
      </c>
      <c r="S111" s="32">
        <v>0.5</v>
      </c>
      <c r="T111" s="42">
        <f t="shared" ref="T111:T128" si="69">I111*J111*M111*N111*(Q111)*R111*S111</f>
        <v>0</v>
      </c>
      <c r="V111" s="34">
        <v>0</v>
      </c>
      <c r="W111" s="35">
        <v>0</v>
      </c>
      <c r="X111" s="35">
        <v>1</v>
      </c>
      <c r="Y111" s="35">
        <v>0</v>
      </c>
      <c r="Z111" s="36">
        <v>1.55</v>
      </c>
      <c r="AA111" s="35"/>
      <c r="AB111" s="37">
        <v>0</v>
      </c>
      <c r="AC111" s="38">
        <v>0</v>
      </c>
      <c r="AD111" s="39">
        <f t="shared" ref="AD111:AD128" si="70">V111*W111*X111+AB111+AC111</f>
        <v>0</v>
      </c>
      <c r="AE111" s="40">
        <v>2.74</v>
      </c>
      <c r="AF111" s="35">
        <v>1.81</v>
      </c>
      <c r="AG111" s="35">
        <v>0.91</v>
      </c>
      <c r="AH111" s="26">
        <f t="shared" ref="AH111:AH128" si="71">AF111*AG111+1</f>
        <v>2.6471</v>
      </c>
      <c r="AI111" s="40">
        <v>1</v>
      </c>
      <c r="AJ111" s="35">
        <v>0</v>
      </c>
      <c r="AK111" s="41">
        <v>0</v>
      </c>
      <c r="AL111" s="30">
        <f t="shared" ref="AL111:AL128" si="72">1+2.78*AJ111/(AJ111+1400)+AK111</f>
        <v>1</v>
      </c>
      <c r="AM111" s="40">
        <v>1.325</v>
      </c>
      <c r="AN111" s="32">
        <v>0.5</v>
      </c>
      <c r="AO111" s="42">
        <f t="shared" ref="AO111:AO128" si="73">AD111*AE111*AH111*AI111*(AL111)*AM111*AN111</f>
        <v>0</v>
      </c>
      <c r="AQ111" s="34">
        <v>0</v>
      </c>
      <c r="AR111" s="35">
        <v>0</v>
      </c>
      <c r="AS111" s="35">
        <v>1</v>
      </c>
      <c r="AT111" s="35">
        <v>0</v>
      </c>
      <c r="AU111" s="36">
        <v>1.55</v>
      </c>
      <c r="AV111" s="35"/>
      <c r="AW111" s="37">
        <v>0</v>
      </c>
      <c r="AX111" s="38">
        <v>0</v>
      </c>
      <c r="AY111" s="39">
        <f t="shared" ref="AY111:AY128" si="74">AQ111*AR111*AS111+AW111+AX111</f>
        <v>0</v>
      </c>
      <c r="AZ111" s="40">
        <v>3.24</v>
      </c>
      <c r="BA111" s="35">
        <v>1.81</v>
      </c>
      <c r="BB111" s="35">
        <v>0.91</v>
      </c>
      <c r="BC111" s="26">
        <f t="shared" ref="BC111:BC128" si="75">BA111*BB111+1</f>
        <v>2.6471</v>
      </c>
      <c r="BD111" s="40">
        <v>1</v>
      </c>
      <c r="BE111" s="35">
        <v>0</v>
      </c>
      <c r="BF111" s="41">
        <v>0</v>
      </c>
      <c r="BG111" s="30">
        <f t="shared" ref="BG111:BG128" si="76">1+2.78*BE111/(BE111+1400)+BF111</f>
        <v>1</v>
      </c>
      <c r="BH111" s="40">
        <v>1.325</v>
      </c>
      <c r="BI111" s="32">
        <v>0.5</v>
      </c>
      <c r="BJ111" s="42">
        <f t="shared" ref="BJ111:BJ128" si="77">AY111*AZ111*BC111*BD111*(BG111)*BH111*BI111</f>
        <v>0</v>
      </c>
    </row>
    <row r="112" customHeight="1" spans="1:62">
      <c r="A112" s="34">
        <v>3893</v>
      </c>
      <c r="B112" s="43">
        <v>0.939</v>
      </c>
      <c r="C112" s="35">
        <v>1</v>
      </c>
      <c r="D112" s="35">
        <v>1</v>
      </c>
      <c r="E112" s="36">
        <f t="shared" ref="E112:E127" si="78">E111-E111*0.075</f>
        <v>1.43375</v>
      </c>
      <c r="F112" s="35">
        <v>3.38</v>
      </c>
      <c r="G112" s="37">
        <f t="shared" ref="G112:G127" si="79">A112*E111*F112</f>
        <v>20395.427</v>
      </c>
      <c r="H112" s="38">
        <v>0</v>
      </c>
      <c r="I112" s="39">
        <f t="shared" si="66"/>
        <v>24050.954</v>
      </c>
      <c r="J112" s="40">
        <v>2.74</v>
      </c>
      <c r="K112" s="35">
        <v>1.81</v>
      </c>
      <c r="L112" s="35">
        <v>0.91</v>
      </c>
      <c r="M112" s="26">
        <f t="shared" si="67"/>
        <v>2.6471</v>
      </c>
      <c r="N112" s="40">
        <v>1</v>
      </c>
      <c r="O112" s="35">
        <v>0</v>
      </c>
      <c r="P112" s="41">
        <v>0</v>
      </c>
      <c r="Q112" s="30">
        <f t="shared" si="68"/>
        <v>1</v>
      </c>
      <c r="R112" s="40">
        <v>1.325</v>
      </c>
      <c r="S112" s="32">
        <v>0.5</v>
      </c>
      <c r="T112" s="42">
        <f t="shared" si="69"/>
        <v>115568.400125204</v>
      </c>
      <c r="V112" s="34">
        <v>3893</v>
      </c>
      <c r="W112" s="43">
        <v>0.939</v>
      </c>
      <c r="X112" s="35">
        <v>1</v>
      </c>
      <c r="Y112" s="35">
        <v>1</v>
      </c>
      <c r="Z112" s="36">
        <f t="shared" ref="Z112:Z127" si="80">Z111-Z111*0.075</f>
        <v>1.43375</v>
      </c>
      <c r="AA112" s="35">
        <v>3.38</v>
      </c>
      <c r="AB112" s="37">
        <f t="shared" ref="AB112:AB127" si="81">V112*Z111*AA112</f>
        <v>20395.427</v>
      </c>
      <c r="AC112" s="38">
        <v>1890</v>
      </c>
      <c r="AD112" s="39">
        <f t="shared" si="70"/>
        <v>25940.954</v>
      </c>
      <c r="AE112" s="40">
        <v>2.74</v>
      </c>
      <c r="AF112" s="35">
        <v>1.81</v>
      </c>
      <c r="AG112" s="35">
        <v>0.91</v>
      </c>
      <c r="AH112" s="26">
        <f t="shared" si="71"/>
        <v>2.6471</v>
      </c>
      <c r="AI112" s="40">
        <v>1</v>
      </c>
      <c r="AJ112" s="35">
        <v>0</v>
      </c>
      <c r="AK112" s="41">
        <v>0</v>
      </c>
      <c r="AL112" s="30">
        <f t="shared" si="72"/>
        <v>1</v>
      </c>
      <c r="AM112" s="40">
        <v>1.325</v>
      </c>
      <c r="AN112" s="32">
        <v>0.5</v>
      </c>
      <c r="AO112" s="42">
        <f t="shared" si="73"/>
        <v>124650.130364954</v>
      </c>
      <c r="AQ112" s="34">
        <v>3893</v>
      </c>
      <c r="AR112" s="43">
        <v>0.939</v>
      </c>
      <c r="AS112" s="35">
        <v>1</v>
      </c>
      <c r="AT112" s="35">
        <v>1</v>
      </c>
      <c r="AU112" s="36">
        <f t="shared" ref="AU112:AU127" si="82">AU111-AU111*0.075</f>
        <v>1.43375</v>
      </c>
      <c r="AV112" s="35">
        <v>3.38</v>
      </c>
      <c r="AW112" s="37">
        <f t="shared" ref="AW112:AW127" si="83">AQ112*AU111*AV112</f>
        <v>20395.427</v>
      </c>
      <c r="AX112" s="38">
        <v>1890</v>
      </c>
      <c r="AY112" s="39">
        <f t="shared" si="74"/>
        <v>25940.954</v>
      </c>
      <c r="AZ112" s="40">
        <v>3.24</v>
      </c>
      <c r="BA112" s="35">
        <v>1.81</v>
      </c>
      <c r="BB112" s="35">
        <v>0.91</v>
      </c>
      <c r="BC112" s="26">
        <f t="shared" si="75"/>
        <v>2.6471</v>
      </c>
      <c r="BD112" s="40">
        <v>1</v>
      </c>
      <c r="BE112" s="35">
        <v>0</v>
      </c>
      <c r="BF112" s="41">
        <v>0</v>
      </c>
      <c r="BG112" s="30">
        <f t="shared" si="76"/>
        <v>1</v>
      </c>
      <c r="BH112" s="40">
        <v>1.325</v>
      </c>
      <c r="BI112" s="32">
        <v>0.5</v>
      </c>
      <c r="BJ112" s="42">
        <f t="shared" si="77"/>
        <v>147396.504519143</v>
      </c>
    </row>
    <row r="113" customHeight="1" spans="1:62">
      <c r="A113" s="34">
        <v>3893</v>
      </c>
      <c r="B113" s="45">
        <v>1.03</v>
      </c>
      <c r="C113" s="35">
        <v>1</v>
      </c>
      <c r="D113" s="35">
        <v>2</v>
      </c>
      <c r="E113" s="36">
        <f t="shared" si="78"/>
        <v>1.32621875</v>
      </c>
      <c r="F113" s="35">
        <v>3.38</v>
      </c>
      <c r="G113" s="37">
        <f t="shared" si="79"/>
        <v>18865.769975</v>
      </c>
      <c r="H113" s="38">
        <v>0</v>
      </c>
      <c r="I113" s="39">
        <f t="shared" si="66"/>
        <v>22875.559975</v>
      </c>
      <c r="J113" s="40">
        <v>2.74</v>
      </c>
      <c r="K113" s="35">
        <v>1.81</v>
      </c>
      <c r="L113" s="35">
        <v>0.91</v>
      </c>
      <c r="M113" s="26">
        <f t="shared" si="67"/>
        <v>2.6471</v>
      </c>
      <c r="N113" s="40">
        <v>1</v>
      </c>
      <c r="O113" s="35">
        <v>0</v>
      </c>
      <c r="P113" s="41">
        <v>0</v>
      </c>
      <c r="Q113" s="30">
        <f t="shared" si="68"/>
        <v>1</v>
      </c>
      <c r="R113" s="40">
        <v>1.325</v>
      </c>
      <c r="S113" s="32">
        <v>0.5</v>
      </c>
      <c r="T113" s="42">
        <f t="shared" si="69"/>
        <v>109920.45755353</v>
      </c>
      <c r="V113" s="34">
        <v>3893</v>
      </c>
      <c r="W113" s="45">
        <v>1.03</v>
      </c>
      <c r="X113" s="35">
        <v>1</v>
      </c>
      <c r="Y113" s="35">
        <v>2</v>
      </c>
      <c r="Z113" s="36">
        <f t="shared" si="80"/>
        <v>1.32621875</v>
      </c>
      <c r="AA113" s="35">
        <v>3.38</v>
      </c>
      <c r="AB113" s="37">
        <f t="shared" si="81"/>
        <v>18865.769975</v>
      </c>
      <c r="AC113" s="38">
        <v>1890</v>
      </c>
      <c r="AD113" s="39">
        <f t="shared" si="70"/>
        <v>24765.559975</v>
      </c>
      <c r="AE113" s="40">
        <v>2.74</v>
      </c>
      <c r="AF113" s="35">
        <v>1.81</v>
      </c>
      <c r="AG113" s="35">
        <v>0.91</v>
      </c>
      <c r="AH113" s="26">
        <f t="shared" si="71"/>
        <v>2.6471</v>
      </c>
      <c r="AI113" s="40">
        <v>1</v>
      </c>
      <c r="AJ113" s="35">
        <v>0</v>
      </c>
      <c r="AK113" s="41">
        <v>0</v>
      </c>
      <c r="AL113" s="30">
        <f t="shared" si="72"/>
        <v>1</v>
      </c>
      <c r="AM113" s="40">
        <v>1.325</v>
      </c>
      <c r="AN113" s="32">
        <v>0.5</v>
      </c>
      <c r="AO113" s="42">
        <f t="shared" si="73"/>
        <v>119002.18779328</v>
      </c>
      <c r="AQ113" s="34">
        <v>3893</v>
      </c>
      <c r="AR113" s="45">
        <v>1.03</v>
      </c>
      <c r="AS113" s="35">
        <v>1</v>
      </c>
      <c r="AT113" s="35">
        <v>2</v>
      </c>
      <c r="AU113" s="36">
        <f t="shared" si="82"/>
        <v>1.32621875</v>
      </c>
      <c r="AV113" s="35">
        <v>3.38</v>
      </c>
      <c r="AW113" s="37">
        <f t="shared" si="83"/>
        <v>18865.769975</v>
      </c>
      <c r="AX113" s="38">
        <v>1890</v>
      </c>
      <c r="AY113" s="39">
        <f t="shared" si="74"/>
        <v>24765.559975</v>
      </c>
      <c r="AZ113" s="40">
        <v>3.24</v>
      </c>
      <c r="BA113" s="35">
        <v>1.81</v>
      </c>
      <c r="BB113" s="35">
        <v>0.91</v>
      </c>
      <c r="BC113" s="26">
        <f t="shared" si="75"/>
        <v>2.6471</v>
      </c>
      <c r="BD113" s="40">
        <v>1</v>
      </c>
      <c r="BE113" s="35">
        <v>0</v>
      </c>
      <c r="BF113" s="41">
        <v>0</v>
      </c>
      <c r="BG113" s="30">
        <f t="shared" si="76"/>
        <v>1</v>
      </c>
      <c r="BH113" s="40">
        <v>1.325</v>
      </c>
      <c r="BI113" s="32">
        <v>0.5</v>
      </c>
      <c r="BJ113" s="42">
        <f t="shared" si="77"/>
        <v>140717.915492784</v>
      </c>
    </row>
    <row r="114" customHeight="1" spans="1:62">
      <c r="A114" s="34">
        <v>3893</v>
      </c>
      <c r="B114" s="45">
        <v>1.293</v>
      </c>
      <c r="C114" s="35">
        <v>1</v>
      </c>
      <c r="D114" s="35">
        <v>3</v>
      </c>
      <c r="E114" s="36">
        <f t="shared" si="78"/>
        <v>1.22675234375</v>
      </c>
      <c r="F114" s="35">
        <v>3.38</v>
      </c>
      <c r="G114" s="37">
        <f t="shared" si="79"/>
        <v>17450.837226875</v>
      </c>
      <c r="H114" s="38">
        <v>0</v>
      </c>
      <c r="I114" s="39">
        <f t="shared" si="66"/>
        <v>22484.486226875</v>
      </c>
      <c r="J114" s="40">
        <v>2.74</v>
      </c>
      <c r="K114" s="35">
        <v>1.81</v>
      </c>
      <c r="L114" s="35">
        <v>0.91</v>
      </c>
      <c r="M114" s="26">
        <f t="shared" si="67"/>
        <v>2.6471</v>
      </c>
      <c r="N114" s="40">
        <v>1</v>
      </c>
      <c r="O114" s="35">
        <v>0</v>
      </c>
      <c r="P114" s="41">
        <v>0</v>
      </c>
      <c r="Q114" s="30">
        <f t="shared" si="68"/>
        <v>1</v>
      </c>
      <c r="R114" s="40">
        <v>1.325</v>
      </c>
      <c r="S114" s="32">
        <v>0.5</v>
      </c>
      <c r="T114" s="42">
        <f t="shared" si="69"/>
        <v>108041.29020733</v>
      </c>
      <c r="V114" s="34">
        <v>3893</v>
      </c>
      <c r="W114" s="45">
        <v>1.293</v>
      </c>
      <c r="X114" s="35">
        <v>1</v>
      </c>
      <c r="Y114" s="35">
        <v>3</v>
      </c>
      <c r="Z114" s="36">
        <f t="shared" si="80"/>
        <v>1.22675234375</v>
      </c>
      <c r="AA114" s="35">
        <v>3.38</v>
      </c>
      <c r="AB114" s="37">
        <f t="shared" si="81"/>
        <v>17450.837226875</v>
      </c>
      <c r="AC114" s="38">
        <v>1890</v>
      </c>
      <c r="AD114" s="39">
        <f t="shared" si="70"/>
        <v>24374.486226875</v>
      </c>
      <c r="AE114" s="40">
        <v>2.74</v>
      </c>
      <c r="AF114" s="35">
        <v>1.81</v>
      </c>
      <c r="AG114" s="35">
        <v>0.91</v>
      </c>
      <c r="AH114" s="26">
        <f t="shared" si="71"/>
        <v>2.6471</v>
      </c>
      <c r="AI114" s="40">
        <v>1</v>
      </c>
      <c r="AJ114" s="35">
        <v>0</v>
      </c>
      <c r="AK114" s="41">
        <v>0</v>
      </c>
      <c r="AL114" s="30">
        <f t="shared" si="72"/>
        <v>1</v>
      </c>
      <c r="AM114" s="40">
        <v>1.325</v>
      </c>
      <c r="AN114" s="32">
        <v>0.5</v>
      </c>
      <c r="AO114" s="42">
        <f t="shared" si="73"/>
        <v>117123.02044708</v>
      </c>
      <c r="AQ114" s="34">
        <v>3893</v>
      </c>
      <c r="AR114" s="45">
        <v>1.293</v>
      </c>
      <c r="AS114" s="35">
        <v>1</v>
      </c>
      <c r="AT114" s="35">
        <v>3</v>
      </c>
      <c r="AU114" s="36">
        <f t="shared" si="82"/>
        <v>1.22675234375</v>
      </c>
      <c r="AV114" s="35">
        <v>3.38</v>
      </c>
      <c r="AW114" s="37">
        <f t="shared" si="83"/>
        <v>17450.837226875</v>
      </c>
      <c r="AX114" s="38">
        <v>1890</v>
      </c>
      <c r="AY114" s="39">
        <f t="shared" si="74"/>
        <v>24374.486226875</v>
      </c>
      <c r="AZ114" s="40">
        <v>3.24</v>
      </c>
      <c r="BA114" s="35">
        <v>1.81</v>
      </c>
      <c r="BB114" s="35">
        <v>0.91</v>
      </c>
      <c r="BC114" s="26">
        <f t="shared" si="75"/>
        <v>2.6471</v>
      </c>
      <c r="BD114" s="40">
        <v>1</v>
      </c>
      <c r="BE114" s="35">
        <v>0</v>
      </c>
      <c r="BF114" s="41">
        <v>0</v>
      </c>
      <c r="BG114" s="30">
        <f t="shared" si="76"/>
        <v>1</v>
      </c>
      <c r="BH114" s="40">
        <v>1.325</v>
      </c>
      <c r="BI114" s="32">
        <v>0.5</v>
      </c>
      <c r="BJ114" s="42">
        <f t="shared" si="77"/>
        <v>138495.834397277</v>
      </c>
    </row>
    <row r="115" customHeight="1" spans="1:62">
      <c r="A115" s="34">
        <v>3893</v>
      </c>
      <c r="B115" s="43">
        <v>0.734</v>
      </c>
      <c r="C115" s="35">
        <v>1</v>
      </c>
      <c r="D115" s="35">
        <v>4</v>
      </c>
      <c r="E115" s="36">
        <f t="shared" si="78"/>
        <v>1.13474591796875</v>
      </c>
      <c r="F115" s="35">
        <v>3.38</v>
      </c>
      <c r="G115" s="37">
        <f t="shared" si="79"/>
        <v>16142.0244348594</v>
      </c>
      <c r="H115" s="38">
        <v>0</v>
      </c>
      <c r="I115" s="39">
        <f t="shared" si="66"/>
        <v>18999.4864348594</v>
      </c>
      <c r="J115" s="40">
        <v>2.74</v>
      </c>
      <c r="K115" s="35">
        <v>1.81</v>
      </c>
      <c r="L115" s="35">
        <v>0.91</v>
      </c>
      <c r="M115" s="26">
        <f t="shared" si="67"/>
        <v>2.6471</v>
      </c>
      <c r="N115" s="40">
        <v>1</v>
      </c>
      <c r="O115" s="35">
        <v>0</v>
      </c>
      <c r="P115" s="41">
        <v>0</v>
      </c>
      <c r="Q115" s="30">
        <f t="shared" si="68"/>
        <v>1</v>
      </c>
      <c r="R115" s="40">
        <v>1.325</v>
      </c>
      <c r="S115" s="32">
        <v>0.5</v>
      </c>
      <c r="T115" s="42">
        <f t="shared" si="69"/>
        <v>91295.3494683504</v>
      </c>
      <c r="V115" s="34">
        <v>3893</v>
      </c>
      <c r="W115" s="43">
        <v>0.734</v>
      </c>
      <c r="X115" s="35">
        <v>1</v>
      </c>
      <c r="Y115" s="35">
        <v>4</v>
      </c>
      <c r="Z115" s="36">
        <f t="shared" si="80"/>
        <v>1.13474591796875</v>
      </c>
      <c r="AA115" s="35">
        <v>3.38</v>
      </c>
      <c r="AB115" s="37">
        <f t="shared" si="81"/>
        <v>16142.0244348594</v>
      </c>
      <c r="AC115" s="38">
        <v>1890</v>
      </c>
      <c r="AD115" s="39">
        <f t="shared" si="70"/>
        <v>20889.4864348594</v>
      </c>
      <c r="AE115" s="40">
        <v>2.74</v>
      </c>
      <c r="AF115" s="35">
        <v>1.81</v>
      </c>
      <c r="AG115" s="35">
        <v>0.91</v>
      </c>
      <c r="AH115" s="26">
        <f t="shared" si="71"/>
        <v>2.6471</v>
      </c>
      <c r="AI115" s="40">
        <v>1</v>
      </c>
      <c r="AJ115" s="35">
        <v>0</v>
      </c>
      <c r="AK115" s="41">
        <v>0</v>
      </c>
      <c r="AL115" s="30">
        <f t="shared" si="72"/>
        <v>1</v>
      </c>
      <c r="AM115" s="40">
        <v>1.325</v>
      </c>
      <c r="AN115" s="32">
        <v>0.5</v>
      </c>
      <c r="AO115" s="42">
        <f t="shared" si="73"/>
        <v>100377.0797081</v>
      </c>
      <c r="AQ115" s="34">
        <v>3893</v>
      </c>
      <c r="AR115" s="43">
        <v>0.734</v>
      </c>
      <c r="AS115" s="35">
        <v>1</v>
      </c>
      <c r="AT115" s="35">
        <v>4</v>
      </c>
      <c r="AU115" s="36">
        <f t="shared" si="82"/>
        <v>1.13474591796875</v>
      </c>
      <c r="AV115" s="35">
        <v>3.38</v>
      </c>
      <c r="AW115" s="37">
        <f t="shared" si="83"/>
        <v>16142.0244348594</v>
      </c>
      <c r="AX115" s="38">
        <v>1890</v>
      </c>
      <c r="AY115" s="39">
        <f t="shared" si="74"/>
        <v>20889.4864348594</v>
      </c>
      <c r="AZ115" s="40">
        <v>3.24</v>
      </c>
      <c r="BA115" s="35">
        <v>1.81</v>
      </c>
      <c r="BB115" s="35">
        <v>0.91</v>
      </c>
      <c r="BC115" s="26">
        <f t="shared" si="75"/>
        <v>2.6471</v>
      </c>
      <c r="BD115" s="40">
        <v>1</v>
      </c>
      <c r="BE115" s="35">
        <v>0</v>
      </c>
      <c r="BF115" s="41">
        <v>0</v>
      </c>
      <c r="BG115" s="30">
        <f t="shared" si="76"/>
        <v>1</v>
      </c>
      <c r="BH115" s="40">
        <v>1.325</v>
      </c>
      <c r="BI115" s="32">
        <v>0.5</v>
      </c>
      <c r="BJ115" s="42">
        <f t="shared" si="77"/>
        <v>118694.065056294</v>
      </c>
    </row>
    <row r="116" customHeight="1" spans="1:62">
      <c r="A116" s="34">
        <v>3893</v>
      </c>
      <c r="B116" s="45">
        <v>0.734</v>
      </c>
      <c r="C116" s="35">
        <v>1</v>
      </c>
      <c r="D116" s="35">
        <v>5</v>
      </c>
      <c r="E116" s="36">
        <f t="shared" si="78"/>
        <v>1.04963997412109</v>
      </c>
      <c r="F116" s="35">
        <v>3.38</v>
      </c>
      <c r="G116" s="37">
        <f t="shared" si="79"/>
        <v>14931.3726022449</v>
      </c>
      <c r="H116" s="38">
        <v>0</v>
      </c>
      <c r="I116" s="39">
        <f t="shared" si="66"/>
        <v>17788.8346022449</v>
      </c>
      <c r="J116" s="40">
        <v>2.74</v>
      </c>
      <c r="K116" s="35">
        <v>1.81</v>
      </c>
      <c r="L116" s="35">
        <v>0.91</v>
      </c>
      <c r="M116" s="26">
        <f t="shared" si="67"/>
        <v>2.6471</v>
      </c>
      <c r="N116" s="40">
        <v>1</v>
      </c>
      <c r="O116" s="35">
        <v>0</v>
      </c>
      <c r="P116" s="41">
        <v>0</v>
      </c>
      <c r="Q116" s="30">
        <f t="shared" si="68"/>
        <v>1</v>
      </c>
      <c r="R116" s="40">
        <v>1.325</v>
      </c>
      <c r="S116" s="32">
        <v>0.5</v>
      </c>
      <c r="T116" s="42">
        <f t="shared" si="69"/>
        <v>85477.9879032375</v>
      </c>
      <c r="V116" s="34">
        <v>3893</v>
      </c>
      <c r="W116" s="45">
        <v>0.734</v>
      </c>
      <c r="X116" s="35">
        <v>1</v>
      </c>
      <c r="Y116" s="35">
        <v>5</v>
      </c>
      <c r="Z116" s="36">
        <f t="shared" si="80"/>
        <v>1.04963997412109</v>
      </c>
      <c r="AA116" s="35">
        <v>3.38</v>
      </c>
      <c r="AB116" s="37">
        <f t="shared" si="81"/>
        <v>14931.3726022449</v>
      </c>
      <c r="AC116" s="38">
        <v>1890</v>
      </c>
      <c r="AD116" s="39">
        <f t="shared" si="70"/>
        <v>19678.8346022449</v>
      </c>
      <c r="AE116" s="40">
        <v>2.74</v>
      </c>
      <c r="AF116" s="35">
        <v>1.81</v>
      </c>
      <c r="AG116" s="35">
        <v>0.91</v>
      </c>
      <c r="AH116" s="26">
        <f t="shared" si="71"/>
        <v>2.6471</v>
      </c>
      <c r="AI116" s="40">
        <v>1</v>
      </c>
      <c r="AJ116" s="35">
        <v>0</v>
      </c>
      <c r="AK116" s="41">
        <v>0</v>
      </c>
      <c r="AL116" s="30">
        <f t="shared" si="72"/>
        <v>1</v>
      </c>
      <c r="AM116" s="40">
        <v>1.325</v>
      </c>
      <c r="AN116" s="32">
        <v>0.5</v>
      </c>
      <c r="AO116" s="42">
        <f t="shared" si="73"/>
        <v>94559.7181429875</v>
      </c>
      <c r="AQ116" s="34">
        <v>3893</v>
      </c>
      <c r="AR116" s="45">
        <v>0.734</v>
      </c>
      <c r="AS116" s="35">
        <v>1</v>
      </c>
      <c r="AT116" s="35">
        <v>5</v>
      </c>
      <c r="AU116" s="36">
        <f t="shared" si="82"/>
        <v>1.04963997412109</v>
      </c>
      <c r="AV116" s="35">
        <v>3.38</v>
      </c>
      <c r="AW116" s="37">
        <f t="shared" si="83"/>
        <v>14931.3726022449</v>
      </c>
      <c r="AX116" s="38">
        <v>1890</v>
      </c>
      <c r="AY116" s="39">
        <f t="shared" si="74"/>
        <v>19678.8346022449</v>
      </c>
      <c r="AZ116" s="40">
        <v>3.24</v>
      </c>
      <c r="BA116" s="35">
        <v>1.81</v>
      </c>
      <c r="BB116" s="35">
        <v>0.91</v>
      </c>
      <c r="BC116" s="26">
        <f t="shared" si="75"/>
        <v>2.6471</v>
      </c>
      <c r="BD116" s="40">
        <v>1</v>
      </c>
      <c r="BE116" s="35">
        <v>0</v>
      </c>
      <c r="BF116" s="41">
        <v>0</v>
      </c>
      <c r="BG116" s="30">
        <f t="shared" si="76"/>
        <v>1</v>
      </c>
      <c r="BH116" s="40">
        <v>1.325</v>
      </c>
      <c r="BI116" s="32">
        <v>0.5</v>
      </c>
      <c r="BJ116" s="42">
        <f t="shared" si="77"/>
        <v>111815.141161781</v>
      </c>
    </row>
    <row r="117" customHeight="1" spans="1:62">
      <c r="A117" s="34">
        <v>3893</v>
      </c>
      <c r="B117" s="45">
        <v>1.383</v>
      </c>
      <c r="C117" s="35">
        <v>1</v>
      </c>
      <c r="D117" s="35">
        <v>6</v>
      </c>
      <c r="E117" s="36">
        <f t="shared" si="78"/>
        <v>0.970916976062012</v>
      </c>
      <c r="F117" s="35">
        <v>3.38</v>
      </c>
      <c r="G117" s="37">
        <f t="shared" si="79"/>
        <v>13811.5196570766</v>
      </c>
      <c r="H117" s="38">
        <v>0</v>
      </c>
      <c r="I117" s="39">
        <f t="shared" si="66"/>
        <v>19195.5386570766</v>
      </c>
      <c r="J117" s="40">
        <v>2.74</v>
      </c>
      <c r="K117" s="35">
        <v>1.81</v>
      </c>
      <c r="L117" s="35">
        <v>0.91</v>
      </c>
      <c r="M117" s="26">
        <f t="shared" si="67"/>
        <v>2.6471</v>
      </c>
      <c r="N117" s="40">
        <v>1</v>
      </c>
      <c r="O117" s="35">
        <v>0</v>
      </c>
      <c r="P117" s="41">
        <v>0</v>
      </c>
      <c r="Q117" s="30">
        <f t="shared" si="68"/>
        <v>1</v>
      </c>
      <c r="R117" s="40">
        <v>1.325</v>
      </c>
      <c r="S117" s="32">
        <v>0.5</v>
      </c>
      <c r="T117" s="42">
        <f t="shared" si="69"/>
        <v>92237.4094657472</v>
      </c>
      <c r="V117" s="34">
        <v>3893</v>
      </c>
      <c r="W117" s="45">
        <v>1.383</v>
      </c>
      <c r="X117" s="35">
        <v>1</v>
      </c>
      <c r="Y117" s="35">
        <v>6</v>
      </c>
      <c r="Z117" s="36">
        <f t="shared" si="80"/>
        <v>0.970916976062012</v>
      </c>
      <c r="AA117" s="35">
        <v>3.38</v>
      </c>
      <c r="AB117" s="37">
        <f t="shared" si="81"/>
        <v>13811.5196570766</v>
      </c>
      <c r="AC117" s="38">
        <v>1890</v>
      </c>
      <c r="AD117" s="39">
        <f t="shared" si="70"/>
        <v>21085.5386570766</v>
      </c>
      <c r="AE117" s="40">
        <v>2.74</v>
      </c>
      <c r="AF117" s="35">
        <v>1.81</v>
      </c>
      <c r="AG117" s="35">
        <v>0.91</v>
      </c>
      <c r="AH117" s="26">
        <f t="shared" si="71"/>
        <v>2.6471</v>
      </c>
      <c r="AI117" s="40">
        <v>1</v>
      </c>
      <c r="AJ117" s="35">
        <v>0</v>
      </c>
      <c r="AK117" s="41">
        <v>0</v>
      </c>
      <c r="AL117" s="30">
        <f t="shared" si="72"/>
        <v>1</v>
      </c>
      <c r="AM117" s="40">
        <v>1.325</v>
      </c>
      <c r="AN117" s="32">
        <v>0.5</v>
      </c>
      <c r="AO117" s="42">
        <f t="shared" si="73"/>
        <v>101319.139705497</v>
      </c>
      <c r="AQ117" s="34">
        <v>3893</v>
      </c>
      <c r="AR117" s="45">
        <v>1.383</v>
      </c>
      <c r="AS117" s="35">
        <v>1</v>
      </c>
      <c r="AT117" s="35">
        <v>6</v>
      </c>
      <c r="AU117" s="36">
        <f t="shared" si="82"/>
        <v>0.970916976062012</v>
      </c>
      <c r="AV117" s="35">
        <v>3.38</v>
      </c>
      <c r="AW117" s="37">
        <f t="shared" si="83"/>
        <v>13811.5196570766</v>
      </c>
      <c r="AX117" s="38">
        <v>1890</v>
      </c>
      <c r="AY117" s="39">
        <f t="shared" si="74"/>
        <v>21085.5386570766</v>
      </c>
      <c r="AZ117" s="40">
        <v>3.24</v>
      </c>
      <c r="BA117" s="35">
        <v>1.81</v>
      </c>
      <c r="BB117" s="35">
        <v>0.91</v>
      </c>
      <c r="BC117" s="26">
        <f t="shared" si="75"/>
        <v>2.6471</v>
      </c>
      <c r="BD117" s="40">
        <v>1</v>
      </c>
      <c r="BE117" s="35">
        <v>0</v>
      </c>
      <c r="BF117" s="41">
        <v>0</v>
      </c>
      <c r="BG117" s="30">
        <f t="shared" si="76"/>
        <v>1</v>
      </c>
      <c r="BH117" s="40">
        <v>1.325</v>
      </c>
      <c r="BI117" s="32">
        <v>0.5</v>
      </c>
      <c r="BJ117" s="42">
        <f t="shared" si="77"/>
        <v>119808.03381234</v>
      </c>
    </row>
    <row r="118" customHeight="1" spans="1:62">
      <c r="A118" s="34">
        <v>3893</v>
      </c>
      <c r="B118" s="43">
        <v>1.688</v>
      </c>
      <c r="C118" s="35">
        <v>1</v>
      </c>
      <c r="D118" s="35">
        <v>7</v>
      </c>
      <c r="E118" s="36">
        <f t="shared" si="78"/>
        <v>0.898098202857361</v>
      </c>
      <c r="F118" s="35">
        <v>3.38</v>
      </c>
      <c r="G118" s="37">
        <f t="shared" si="79"/>
        <v>12775.6556827958</v>
      </c>
      <c r="H118" s="38">
        <v>0</v>
      </c>
      <c r="I118" s="39">
        <f t="shared" si="66"/>
        <v>19347.0396827958</v>
      </c>
      <c r="J118" s="40">
        <v>2.74</v>
      </c>
      <c r="K118" s="35">
        <v>1.81</v>
      </c>
      <c r="L118" s="35">
        <v>0.91</v>
      </c>
      <c r="M118" s="26">
        <f t="shared" si="67"/>
        <v>2.6471</v>
      </c>
      <c r="N118" s="40">
        <v>1</v>
      </c>
      <c r="O118" s="35">
        <v>0</v>
      </c>
      <c r="P118" s="41">
        <v>0</v>
      </c>
      <c r="Q118" s="30">
        <f t="shared" si="68"/>
        <v>1</v>
      </c>
      <c r="R118" s="40">
        <v>1.325</v>
      </c>
      <c r="S118" s="32">
        <v>0.5</v>
      </c>
      <c r="T118" s="42">
        <f t="shared" si="69"/>
        <v>92965.3943581428</v>
      </c>
      <c r="V118" s="34">
        <v>3893</v>
      </c>
      <c r="W118" s="43">
        <v>1.688</v>
      </c>
      <c r="X118" s="35">
        <v>1</v>
      </c>
      <c r="Y118" s="35">
        <v>7</v>
      </c>
      <c r="Z118" s="36">
        <f t="shared" si="80"/>
        <v>0.898098202857361</v>
      </c>
      <c r="AA118" s="35">
        <v>3.38</v>
      </c>
      <c r="AB118" s="37">
        <f t="shared" si="81"/>
        <v>12775.6556827958</v>
      </c>
      <c r="AC118" s="38">
        <v>1890</v>
      </c>
      <c r="AD118" s="39">
        <f t="shared" si="70"/>
        <v>21237.0396827958</v>
      </c>
      <c r="AE118" s="40">
        <v>2.74</v>
      </c>
      <c r="AF118" s="35">
        <v>1.81</v>
      </c>
      <c r="AG118" s="35">
        <v>0.91</v>
      </c>
      <c r="AH118" s="26">
        <f t="shared" si="71"/>
        <v>2.6471</v>
      </c>
      <c r="AI118" s="40">
        <v>1</v>
      </c>
      <c r="AJ118" s="35">
        <v>0</v>
      </c>
      <c r="AK118" s="41">
        <v>0</v>
      </c>
      <c r="AL118" s="30">
        <f t="shared" si="72"/>
        <v>1</v>
      </c>
      <c r="AM118" s="40">
        <v>1.325</v>
      </c>
      <c r="AN118" s="32">
        <v>0.5</v>
      </c>
      <c r="AO118" s="42">
        <f t="shared" si="73"/>
        <v>102047.124597893</v>
      </c>
      <c r="AQ118" s="34">
        <v>3893</v>
      </c>
      <c r="AR118" s="43">
        <v>1.688</v>
      </c>
      <c r="AS118" s="35">
        <v>1</v>
      </c>
      <c r="AT118" s="35">
        <v>7</v>
      </c>
      <c r="AU118" s="36">
        <f t="shared" si="82"/>
        <v>0.898098202857361</v>
      </c>
      <c r="AV118" s="35">
        <v>3.38</v>
      </c>
      <c r="AW118" s="37">
        <f t="shared" si="83"/>
        <v>12775.6556827958</v>
      </c>
      <c r="AX118" s="38">
        <v>1890</v>
      </c>
      <c r="AY118" s="39">
        <f t="shared" si="74"/>
        <v>21237.0396827958</v>
      </c>
      <c r="AZ118" s="40">
        <v>3.24</v>
      </c>
      <c r="BA118" s="35">
        <v>1.81</v>
      </c>
      <c r="BB118" s="35">
        <v>0.91</v>
      </c>
      <c r="BC118" s="26">
        <f t="shared" si="75"/>
        <v>2.6471</v>
      </c>
      <c r="BD118" s="40">
        <v>1</v>
      </c>
      <c r="BE118" s="35">
        <v>0</v>
      </c>
      <c r="BF118" s="41">
        <v>0</v>
      </c>
      <c r="BG118" s="30">
        <f t="shared" si="76"/>
        <v>1</v>
      </c>
      <c r="BH118" s="40">
        <v>1.325</v>
      </c>
      <c r="BI118" s="32">
        <v>0.5</v>
      </c>
      <c r="BJ118" s="42">
        <f t="shared" si="77"/>
        <v>120668.862663202</v>
      </c>
    </row>
    <row r="119" customHeight="1" spans="1:62">
      <c r="A119" s="34">
        <v>3893</v>
      </c>
      <c r="B119" s="46">
        <v>0.939</v>
      </c>
      <c r="C119" s="35">
        <v>1</v>
      </c>
      <c r="D119" s="35">
        <v>8</v>
      </c>
      <c r="E119" s="36">
        <f t="shared" si="78"/>
        <v>0.830740837643059</v>
      </c>
      <c r="F119" s="35">
        <v>3.38</v>
      </c>
      <c r="G119" s="37">
        <f t="shared" si="79"/>
        <v>11817.4815065861</v>
      </c>
      <c r="H119" s="38">
        <v>0</v>
      </c>
      <c r="I119" s="39">
        <f t="shared" si="66"/>
        <v>15473.0085065861</v>
      </c>
      <c r="J119" s="40">
        <v>2.74</v>
      </c>
      <c r="K119" s="35">
        <v>1.81</v>
      </c>
      <c r="L119" s="35">
        <v>0.91</v>
      </c>
      <c r="M119" s="26">
        <f t="shared" si="67"/>
        <v>2.6471</v>
      </c>
      <c r="N119" s="40">
        <v>1</v>
      </c>
      <c r="O119" s="35">
        <v>0</v>
      </c>
      <c r="P119" s="41">
        <v>0</v>
      </c>
      <c r="Q119" s="30">
        <f t="shared" si="68"/>
        <v>1</v>
      </c>
      <c r="R119" s="40">
        <v>1.325</v>
      </c>
      <c r="S119" s="32">
        <v>0.5</v>
      </c>
      <c r="T119" s="42">
        <f t="shared" si="69"/>
        <v>74350.1001344827</v>
      </c>
      <c r="V119" s="34">
        <v>3893</v>
      </c>
      <c r="W119" s="46">
        <v>0.939</v>
      </c>
      <c r="X119" s="35">
        <v>1</v>
      </c>
      <c r="Y119" s="35">
        <v>8</v>
      </c>
      <c r="Z119" s="36">
        <f t="shared" si="80"/>
        <v>0.830740837643059</v>
      </c>
      <c r="AA119" s="35">
        <v>3.38</v>
      </c>
      <c r="AB119" s="37">
        <f t="shared" si="81"/>
        <v>11817.4815065861</v>
      </c>
      <c r="AC119" s="38">
        <v>1890</v>
      </c>
      <c r="AD119" s="39">
        <f t="shared" si="70"/>
        <v>17363.0085065861</v>
      </c>
      <c r="AE119" s="40">
        <v>2.74</v>
      </c>
      <c r="AF119" s="35">
        <v>1.81</v>
      </c>
      <c r="AG119" s="35">
        <v>0.91</v>
      </c>
      <c r="AH119" s="26">
        <f t="shared" si="71"/>
        <v>2.6471</v>
      </c>
      <c r="AI119" s="40">
        <v>1</v>
      </c>
      <c r="AJ119" s="35">
        <v>0</v>
      </c>
      <c r="AK119" s="41">
        <v>0</v>
      </c>
      <c r="AL119" s="30">
        <f t="shared" si="72"/>
        <v>1</v>
      </c>
      <c r="AM119" s="40">
        <v>1.325</v>
      </c>
      <c r="AN119" s="32">
        <v>0.5</v>
      </c>
      <c r="AO119" s="42">
        <f t="shared" si="73"/>
        <v>83431.8303742327</v>
      </c>
      <c r="AQ119" s="34">
        <v>3893</v>
      </c>
      <c r="AR119" s="46">
        <v>0.939</v>
      </c>
      <c r="AS119" s="35">
        <v>1</v>
      </c>
      <c r="AT119" s="35">
        <v>8</v>
      </c>
      <c r="AU119" s="36">
        <f t="shared" si="82"/>
        <v>0.830740837643059</v>
      </c>
      <c r="AV119" s="35">
        <v>3.38</v>
      </c>
      <c r="AW119" s="37">
        <f t="shared" si="83"/>
        <v>11817.4815065861</v>
      </c>
      <c r="AX119" s="38">
        <v>1890</v>
      </c>
      <c r="AY119" s="39">
        <f t="shared" si="74"/>
        <v>17363.0085065861</v>
      </c>
      <c r="AZ119" s="40">
        <v>3.24</v>
      </c>
      <c r="BA119" s="35">
        <v>1.81</v>
      </c>
      <c r="BB119" s="35">
        <v>0.91</v>
      </c>
      <c r="BC119" s="26">
        <f t="shared" si="75"/>
        <v>2.6471</v>
      </c>
      <c r="BD119" s="40">
        <v>1</v>
      </c>
      <c r="BE119" s="35">
        <v>0</v>
      </c>
      <c r="BF119" s="41">
        <v>0</v>
      </c>
      <c r="BG119" s="30">
        <f t="shared" si="76"/>
        <v>1</v>
      </c>
      <c r="BH119" s="40">
        <v>1.325</v>
      </c>
      <c r="BI119" s="32">
        <v>0.5</v>
      </c>
      <c r="BJ119" s="42">
        <f t="shared" si="77"/>
        <v>98656.6169388737</v>
      </c>
    </row>
    <row r="120" customHeight="1" spans="1:62">
      <c r="A120" s="34">
        <v>3893</v>
      </c>
      <c r="B120" s="46">
        <v>1.03</v>
      </c>
      <c r="C120" s="35">
        <v>1</v>
      </c>
      <c r="D120" s="35">
        <v>9</v>
      </c>
      <c r="E120" s="36">
        <f t="shared" si="78"/>
        <v>0.768435274819829</v>
      </c>
      <c r="F120" s="35">
        <v>3.38</v>
      </c>
      <c r="G120" s="37">
        <f t="shared" si="79"/>
        <v>10931.1703935922</v>
      </c>
      <c r="H120" s="38">
        <v>0</v>
      </c>
      <c r="I120" s="39">
        <f t="shared" si="66"/>
        <v>14940.9603935922</v>
      </c>
      <c r="J120" s="40">
        <v>2.74</v>
      </c>
      <c r="K120" s="35">
        <v>1.81</v>
      </c>
      <c r="L120" s="35">
        <v>0.91</v>
      </c>
      <c r="M120" s="26">
        <f t="shared" si="67"/>
        <v>2.6471</v>
      </c>
      <c r="N120" s="40">
        <v>1</v>
      </c>
      <c r="O120" s="35">
        <v>0</v>
      </c>
      <c r="P120" s="41">
        <v>0</v>
      </c>
      <c r="Q120" s="30">
        <f t="shared" si="68"/>
        <v>1</v>
      </c>
      <c r="R120" s="40">
        <v>1.325</v>
      </c>
      <c r="S120" s="32">
        <v>0.5</v>
      </c>
      <c r="T120" s="42">
        <f t="shared" si="69"/>
        <v>71793.5300621127</v>
      </c>
      <c r="V120" s="34">
        <v>3893</v>
      </c>
      <c r="W120" s="46">
        <v>1.03</v>
      </c>
      <c r="X120" s="35">
        <v>1</v>
      </c>
      <c r="Y120" s="35">
        <v>9</v>
      </c>
      <c r="Z120" s="36">
        <f t="shared" si="80"/>
        <v>0.768435274819829</v>
      </c>
      <c r="AA120" s="35">
        <v>3.38</v>
      </c>
      <c r="AB120" s="37">
        <f t="shared" si="81"/>
        <v>10931.1703935922</v>
      </c>
      <c r="AC120" s="38">
        <v>1890</v>
      </c>
      <c r="AD120" s="39">
        <f t="shared" si="70"/>
        <v>16830.9603935922</v>
      </c>
      <c r="AE120" s="40">
        <v>2.74</v>
      </c>
      <c r="AF120" s="35">
        <v>1.81</v>
      </c>
      <c r="AG120" s="35">
        <v>0.91</v>
      </c>
      <c r="AH120" s="26">
        <f t="shared" si="71"/>
        <v>2.6471</v>
      </c>
      <c r="AI120" s="40">
        <v>1</v>
      </c>
      <c r="AJ120" s="35">
        <v>0</v>
      </c>
      <c r="AK120" s="41">
        <v>0</v>
      </c>
      <c r="AL120" s="30">
        <f t="shared" si="72"/>
        <v>1</v>
      </c>
      <c r="AM120" s="40">
        <v>1.325</v>
      </c>
      <c r="AN120" s="32">
        <v>0.5</v>
      </c>
      <c r="AO120" s="42">
        <f t="shared" si="73"/>
        <v>80875.2603018627</v>
      </c>
      <c r="AQ120" s="34">
        <v>3893</v>
      </c>
      <c r="AR120" s="46">
        <v>1.03</v>
      </c>
      <c r="AS120" s="35">
        <v>1</v>
      </c>
      <c r="AT120" s="35">
        <v>9</v>
      </c>
      <c r="AU120" s="36">
        <f t="shared" si="82"/>
        <v>0.768435274819829</v>
      </c>
      <c r="AV120" s="35">
        <v>3.38</v>
      </c>
      <c r="AW120" s="37">
        <f t="shared" si="83"/>
        <v>10931.1703935922</v>
      </c>
      <c r="AX120" s="38">
        <v>1890</v>
      </c>
      <c r="AY120" s="39">
        <f t="shared" si="74"/>
        <v>16830.9603935922</v>
      </c>
      <c r="AZ120" s="40">
        <v>3.24</v>
      </c>
      <c r="BA120" s="35">
        <v>1.81</v>
      </c>
      <c r="BB120" s="35">
        <v>0.91</v>
      </c>
      <c r="BC120" s="26">
        <f t="shared" si="75"/>
        <v>2.6471</v>
      </c>
      <c r="BD120" s="40">
        <v>1</v>
      </c>
      <c r="BE120" s="35">
        <v>0</v>
      </c>
      <c r="BF120" s="41">
        <v>0</v>
      </c>
      <c r="BG120" s="30">
        <f t="shared" si="76"/>
        <v>1</v>
      </c>
      <c r="BH120" s="40">
        <v>1.325</v>
      </c>
      <c r="BI120" s="32">
        <v>0.5</v>
      </c>
      <c r="BJ120" s="42">
        <f t="shared" si="77"/>
        <v>95633.5194810348</v>
      </c>
    </row>
    <row r="121" customHeight="1" spans="1:62">
      <c r="A121" s="34">
        <v>3893</v>
      </c>
      <c r="B121" s="47">
        <v>1.293</v>
      </c>
      <c r="C121" s="35">
        <v>1</v>
      </c>
      <c r="D121" s="35">
        <v>10</v>
      </c>
      <c r="E121" s="36">
        <f t="shared" si="78"/>
        <v>0.710802629208342</v>
      </c>
      <c r="F121" s="35">
        <v>3.38</v>
      </c>
      <c r="G121" s="37">
        <f t="shared" si="79"/>
        <v>10111.3326140728</v>
      </c>
      <c r="H121" s="38">
        <v>0</v>
      </c>
      <c r="I121" s="39">
        <f t="shared" si="66"/>
        <v>15144.9816140728</v>
      </c>
      <c r="J121" s="40">
        <v>2.74</v>
      </c>
      <c r="K121" s="35">
        <v>1.81</v>
      </c>
      <c r="L121" s="35">
        <v>0.91</v>
      </c>
      <c r="M121" s="26">
        <f t="shared" si="67"/>
        <v>2.6471</v>
      </c>
      <c r="N121" s="40">
        <v>1</v>
      </c>
      <c r="O121" s="35">
        <v>0</v>
      </c>
      <c r="P121" s="41">
        <v>0</v>
      </c>
      <c r="Q121" s="30">
        <f t="shared" si="68"/>
        <v>1</v>
      </c>
      <c r="R121" s="40">
        <v>1.325</v>
      </c>
      <c r="S121" s="32">
        <v>0.5</v>
      </c>
      <c r="T121" s="42">
        <f t="shared" si="69"/>
        <v>72773.8822777684</v>
      </c>
      <c r="V121" s="34">
        <v>3893</v>
      </c>
      <c r="W121" s="47">
        <v>1.293</v>
      </c>
      <c r="X121" s="35">
        <v>1</v>
      </c>
      <c r="Y121" s="35">
        <v>10</v>
      </c>
      <c r="Z121" s="36">
        <f t="shared" si="80"/>
        <v>0.710802629208342</v>
      </c>
      <c r="AA121" s="35">
        <v>3.38</v>
      </c>
      <c r="AB121" s="37">
        <f t="shared" si="81"/>
        <v>10111.3326140728</v>
      </c>
      <c r="AC121" s="38">
        <v>1890</v>
      </c>
      <c r="AD121" s="39">
        <f t="shared" si="70"/>
        <v>17034.9816140728</v>
      </c>
      <c r="AE121" s="40">
        <v>2.74</v>
      </c>
      <c r="AF121" s="35">
        <v>1.81</v>
      </c>
      <c r="AG121" s="35">
        <v>0.91</v>
      </c>
      <c r="AH121" s="26">
        <f t="shared" si="71"/>
        <v>2.6471</v>
      </c>
      <c r="AI121" s="40">
        <v>1</v>
      </c>
      <c r="AJ121" s="35">
        <v>0</v>
      </c>
      <c r="AK121" s="41">
        <v>0</v>
      </c>
      <c r="AL121" s="30">
        <f t="shared" si="72"/>
        <v>1</v>
      </c>
      <c r="AM121" s="40">
        <v>1.325</v>
      </c>
      <c r="AN121" s="32">
        <v>0.5</v>
      </c>
      <c r="AO121" s="42">
        <f t="shared" si="73"/>
        <v>81855.6125175184</v>
      </c>
      <c r="AQ121" s="34">
        <v>3893</v>
      </c>
      <c r="AR121" s="47">
        <v>1.293</v>
      </c>
      <c r="AS121" s="35">
        <v>1</v>
      </c>
      <c r="AT121" s="35">
        <v>10</v>
      </c>
      <c r="AU121" s="36">
        <f t="shared" si="82"/>
        <v>0.710802629208342</v>
      </c>
      <c r="AV121" s="35">
        <v>3.38</v>
      </c>
      <c r="AW121" s="37">
        <f t="shared" si="83"/>
        <v>10111.3326140728</v>
      </c>
      <c r="AX121" s="38">
        <v>1890</v>
      </c>
      <c r="AY121" s="39">
        <f t="shared" si="74"/>
        <v>17034.9816140728</v>
      </c>
      <c r="AZ121" s="40">
        <v>3.24</v>
      </c>
      <c r="BA121" s="35">
        <v>1.81</v>
      </c>
      <c r="BB121" s="35">
        <v>0.91</v>
      </c>
      <c r="BC121" s="26">
        <f t="shared" si="75"/>
        <v>2.6471</v>
      </c>
      <c r="BD121" s="40">
        <v>1</v>
      </c>
      <c r="BE121" s="35">
        <v>0</v>
      </c>
      <c r="BF121" s="41">
        <v>0</v>
      </c>
      <c r="BG121" s="30">
        <f t="shared" si="76"/>
        <v>1</v>
      </c>
      <c r="BH121" s="40">
        <v>1.325</v>
      </c>
      <c r="BI121" s="32">
        <v>0.5</v>
      </c>
      <c r="BJ121" s="42">
        <f t="shared" si="77"/>
        <v>96792.7680864087</v>
      </c>
    </row>
    <row r="122" customHeight="1" spans="1:62">
      <c r="A122" s="34">
        <v>3893</v>
      </c>
      <c r="B122" s="46">
        <v>0.734</v>
      </c>
      <c r="C122" s="35">
        <v>1</v>
      </c>
      <c r="D122" s="35">
        <v>11</v>
      </c>
      <c r="E122" s="36">
        <f t="shared" si="78"/>
        <v>0.657492432017717</v>
      </c>
      <c r="F122" s="35">
        <v>3.38</v>
      </c>
      <c r="G122" s="37">
        <f t="shared" si="79"/>
        <v>9352.9826680173</v>
      </c>
      <c r="H122" s="38">
        <v>0</v>
      </c>
      <c r="I122" s="39">
        <f t="shared" si="66"/>
        <v>12210.4446680173</v>
      </c>
      <c r="J122" s="40">
        <v>2.74</v>
      </c>
      <c r="K122" s="35">
        <v>1.81</v>
      </c>
      <c r="L122" s="35">
        <v>0.91</v>
      </c>
      <c r="M122" s="26">
        <f t="shared" si="67"/>
        <v>2.6471</v>
      </c>
      <c r="N122" s="40">
        <v>1</v>
      </c>
      <c r="O122" s="35">
        <v>0</v>
      </c>
      <c r="P122" s="41">
        <v>0</v>
      </c>
      <c r="Q122" s="30">
        <f t="shared" si="68"/>
        <v>1</v>
      </c>
      <c r="R122" s="40">
        <v>1.325</v>
      </c>
      <c r="S122" s="32">
        <v>0.5</v>
      </c>
      <c r="T122" s="42">
        <f t="shared" si="69"/>
        <v>58672.9971335063</v>
      </c>
      <c r="V122" s="34">
        <v>3893</v>
      </c>
      <c r="W122" s="46">
        <v>0.734</v>
      </c>
      <c r="X122" s="35">
        <v>1</v>
      </c>
      <c r="Y122" s="35">
        <v>11</v>
      </c>
      <c r="Z122" s="36">
        <f t="shared" si="80"/>
        <v>0.657492432017717</v>
      </c>
      <c r="AA122" s="35">
        <v>3.38</v>
      </c>
      <c r="AB122" s="37">
        <f t="shared" si="81"/>
        <v>9352.9826680173</v>
      </c>
      <c r="AC122" s="38">
        <v>1890</v>
      </c>
      <c r="AD122" s="39">
        <f t="shared" si="70"/>
        <v>14100.4446680173</v>
      </c>
      <c r="AE122" s="40">
        <v>2.74</v>
      </c>
      <c r="AF122" s="35">
        <v>1.81</v>
      </c>
      <c r="AG122" s="35">
        <v>0.91</v>
      </c>
      <c r="AH122" s="26">
        <f t="shared" si="71"/>
        <v>2.6471</v>
      </c>
      <c r="AI122" s="40">
        <v>1</v>
      </c>
      <c r="AJ122" s="35">
        <v>0</v>
      </c>
      <c r="AK122" s="41">
        <v>0</v>
      </c>
      <c r="AL122" s="30">
        <f t="shared" si="72"/>
        <v>1</v>
      </c>
      <c r="AM122" s="40">
        <v>1.325</v>
      </c>
      <c r="AN122" s="32">
        <v>0.5</v>
      </c>
      <c r="AO122" s="42">
        <f t="shared" si="73"/>
        <v>67754.7273732563</v>
      </c>
      <c r="AQ122" s="34">
        <v>3893</v>
      </c>
      <c r="AR122" s="46">
        <v>0.734</v>
      </c>
      <c r="AS122" s="35">
        <v>1</v>
      </c>
      <c r="AT122" s="35">
        <v>11</v>
      </c>
      <c r="AU122" s="36">
        <f t="shared" si="82"/>
        <v>0.657492432017717</v>
      </c>
      <c r="AV122" s="35">
        <v>3.38</v>
      </c>
      <c r="AW122" s="37">
        <f t="shared" si="83"/>
        <v>9352.9826680173</v>
      </c>
      <c r="AX122" s="38">
        <v>1890</v>
      </c>
      <c r="AY122" s="39">
        <f t="shared" si="74"/>
        <v>14100.4446680173</v>
      </c>
      <c r="AZ122" s="40">
        <v>3.24</v>
      </c>
      <c r="BA122" s="35">
        <v>1.81</v>
      </c>
      <c r="BB122" s="35">
        <v>0.91</v>
      </c>
      <c r="BC122" s="26">
        <f t="shared" si="75"/>
        <v>2.6471</v>
      </c>
      <c r="BD122" s="40">
        <v>1</v>
      </c>
      <c r="BE122" s="35">
        <v>0</v>
      </c>
      <c r="BF122" s="41">
        <v>0</v>
      </c>
      <c r="BG122" s="30">
        <f t="shared" si="76"/>
        <v>1</v>
      </c>
      <c r="BH122" s="40">
        <v>1.325</v>
      </c>
      <c r="BI122" s="32">
        <v>0.5</v>
      </c>
      <c r="BJ122" s="42">
        <f t="shared" si="77"/>
        <v>80118.728718741</v>
      </c>
    </row>
    <row r="123" customHeight="1" spans="1:62">
      <c r="A123" s="34">
        <v>3893</v>
      </c>
      <c r="B123" s="46">
        <v>0.734</v>
      </c>
      <c r="C123" s="35">
        <v>1</v>
      </c>
      <c r="D123" s="35">
        <v>12</v>
      </c>
      <c r="E123" s="36">
        <f t="shared" si="78"/>
        <v>0.608180499616388</v>
      </c>
      <c r="F123" s="35">
        <v>3.38</v>
      </c>
      <c r="G123" s="37">
        <f t="shared" si="79"/>
        <v>8651.508967916</v>
      </c>
      <c r="H123" s="38">
        <v>0</v>
      </c>
      <c r="I123" s="39">
        <f t="shared" si="66"/>
        <v>11508.970967916</v>
      </c>
      <c r="J123" s="40">
        <v>2.74</v>
      </c>
      <c r="K123" s="35">
        <v>1.81</v>
      </c>
      <c r="L123" s="35">
        <v>0.91</v>
      </c>
      <c r="M123" s="26">
        <f t="shared" si="67"/>
        <v>2.6471</v>
      </c>
      <c r="N123" s="40">
        <v>1</v>
      </c>
      <c r="O123" s="35">
        <v>0</v>
      </c>
      <c r="P123" s="41">
        <v>0</v>
      </c>
      <c r="Q123" s="30">
        <f t="shared" si="68"/>
        <v>1</v>
      </c>
      <c r="R123" s="40">
        <v>1.325</v>
      </c>
      <c r="S123" s="32">
        <v>0.5</v>
      </c>
      <c r="T123" s="42">
        <f t="shared" si="69"/>
        <v>55302.3119935067</v>
      </c>
      <c r="V123" s="34">
        <v>3893</v>
      </c>
      <c r="W123" s="46">
        <v>0.734</v>
      </c>
      <c r="X123" s="35">
        <v>1</v>
      </c>
      <c r="Y123" s="35">
        <v>12</v>
      </c>
      <c r="Z123" s="36">
        <f t="shared" si="80"/>
        <v>0.608180499616388</v>
      </c>
      <c r="AA123" s="35">
        <v>3.38</v>
      </c>
      <c r="AB123" s="37">
        <f t="shared" si="81"/>
        <v>8651.508967916</v>
      </c>
      <c r="AC123" s="38">
        <v>1890</v>
      </c>
      <c r="AD123" s="39">
        <f t="shared" si="70"/>
        <v>13398.970967916</v>
      </c>
      <c r="AE123" s="40">
        <v>2.74</v>
      </c>
      <c r="AF123" s="35">
        <v>1.81</v>
      </c>
      <c r="AG123" s="35">
        <v>0.91</v>
      </c>
      <c r="AH123" s="26">
        <f t="shared" si="71"/>
        <v>2.6471</v>
      </c>
      <c r="AI123" s="40">
        <v>1</v>
      </c>
      <c r="AJ123" s="35">
        <v>0</v>
      </c>
      <c r="AK123" s="41">
        <v>0</v>
      </c>
      <c r="AL123" s="30">
        <f t="shared" si="72"/>
        <v>1</v>
      </c>
      <c r="AM123" s="40">
        <v>1.325</v>
      </c>
      <c r="AN123" s="32">
        <v>0.5</v>
      </c>
      <c r="AO123" s="42">
        <f t="shared" si="73"/>
        <v>64384.0422332567</v>
      </c>
      <c r="AQ123" s="34">
        <v>3893</v>
      </c>
      <c r="AR123" s="46">
        <v>0.734</v>
      </c>
      <c r="AS123" s="35">
        <v>1</v>
      </c>
      <c r="AT123" s="35">
        <v>12</v>
      </c>
      <c r="AU123" s="36">
        <f t="shared" si="82"/>
        <v>0.608180499616388</v>
      </c>
      <c r="AV123" s="35">
        <v>3.38</v>
      </c>
      <c r="AW123" s="37">
        <f t="shared" si="83"/>
        <v>8651.508967916</v>
      </c>
      <c r="AX123" s="38">
        <v>1890</v>
      </c>
      <c r="AY123" s="39">
        <f t="shared" si="74"/>
        <v>13398.970967916</v>
      </c>
      <c r="AZ123" s="40">
        <v>3.24</v>
      </c>
      <c r="BA123" s="35">
        <v>1.81</v>
      </c>
      <c r="BB123" s="35">
        <v>0.91</v>
      </c>
      <c r="BC123" s="26">
        <f t="shared" si="75"/>
        <v>2.6471</v>
      </c>
      <c r="BD123" s="40">
        <v>1</v>
      </c>
      <c r="BE123" s="35">
        <v>0</v>
      </c>
      <c r="BF123" s="41">
        <v>0</v>
      </c>
      <c r="BG123" s="30">
        <f t="shared" si="76"/>
        <v>1</v>
      </c>
      <c r="BH123" s="40">
        <v>1.325</v>
      </c>
      <c r="BI123" s="32">
        <v>0.5</v>
      </c>
      <c r="BJ123" s="42">
        <f t="shared" si="77"/>
        <v>76132.9550495444</v>
      </c>
    </row>
    <row r="124" customHeight="1" spans="1:62">
      <c r="A124" s="34">
        <v>3893</v>
      </c>
      <c r="B124" s="47">
        <v>1.383</v>
      </c>
      <c r="C124" s="35">
        <v>1</v>
      </c>
      <c r="D124" s="35">
        <v>13</v>
      </c>
      <c r="E124" s="36">
        <f t="shared" si="78"/>
        <v>0.562566962145159</v>
      </c>
      <c r="F124" s="35">
        <v>3.38</v>
      </c>
      <c r="G124" s="37">
        <f t="shared" si="79"/>
        <v>8002.6457953223</v>
      </c>
      <c r="H124" s="38">
        <v>0</v>
      </c>
      <c r="I124" s="39">
        <f t="shared" si="66"/>
        <v>13386.6647953223</v>
      </c>
      <c r="J124" s="40">
        <v>2.74</v>
      </c>
      <c r="K124" s="35">
        <v>1.81</v>
      </c>
      <c r="L124" s="35">
        <v>0.91</v>
      </c>
      <c r="M124" s="26">
        <f t="shared" si="67"/>
        <v>2.6471</v>
      </c>
      <c r="N124" s="40">
        <v>1</v>
      </c>
      <c r="O124" s="35">
        <v>0</v>
      </c>
      <c r="P124" s="41">
        <v>0</v>
      </c>
      <c r="Q124" s="30">
        <f t="shared" si="68"/>
        <v>1</v>
      </c>
      <c r="R124" s="40">
        <v>1.325</v>
      </c>
      <c r="S124" s="32">
        <v>0.5</v>
      </c>
      <c r="T124" s="42">
        <f t="shared" si="69"/>
        <v>64324.9092492462</v>
      </c>
      <c r="V124" s="34">
        <v>3893</v>
      </c>
      <c r="W124" s="47">
        <v>1.383</v>
      </c>
      <c r="X124" s="35">
        <v>1</v>
      </c>
      <c r="Y124" s="35">
        <v>13</v>
      </c>
      <c r="Z124" s="36">
        <f t="shared" si="80"/>
        <v>0.562566962145159</v>
      </c>
      <c r="AA124" s="35">
        <v>3.38</v>
      </c>
      <c r="AB124" s="37">
        <f t="shared" si="81"/>
        <v>8002.6457953223</v>
      </c>
      <c r="AC124" s="38">
        <v>1890</v>
      </c>
      <c r="AD124" s="39">
        <f t="shared" si="70"/>
        <v>15276.6647953223</v>
      </c>
      <c r="AE124" s="40">
        <v>2.74</v>
      </c>
      <c r="AF124" s="35">
        <v>1.81</v>
      </c>
      <c r="AG124" s="35">
        <v>0.91</v>
      </c>
      <c r="AH124" s="26">
        <f t="shared" si="71"/>
        <v>2.6471</v>
      </c>
      <c r="AI124" s="40">
        <v>1</v>
      </c>
      <c r="AJ124" s="35">
        <v>0</v>
      </c>
      <c r="AK124" s="41">
        <v>0</v>
      </c>
      <c r="AL124" s="30">
        <f t="shared" si="72"/>
        <v>1</v>
      </c>
      <c r="AM124" s="40">
        <v>1.325</v>
      </c>
      <c r="AN124" s="32">
        <v>0.5</v>
      </c>
      <c r="AO124" s="42">
        <f t="shared" si="73"/>
        <v>73406.6394889962</v>
      </c>
      <c r="AQ124" s="34">
        <v>3893</v>
      </c>
      <c r="AR124" s="47">
        <v>1.383</v>
      </c>
      <c r="AS124" s="35">
        <v>1</v>
      </c>
      <c r="AT124" s="35">
        <v>13</v>
      </c>
      <c r="AU124" s="36">
        <f t="shared" si="82"/>
        <v>0.562566962145159</v>
      </c>
      <c r="AV124" s="35">
        <v>3.38</v>
      </c>
      <c r="AW124" s="37">
        <f t="shared" si="83"/>
        <v>8002.6457953223</v>
      </c>
      <c r="AX124" s="38">
        <v>1890</v>
      </c>
      <c r="AY124" s="39">
        <f t="shared" si="74"/>
        <v>15276.6647953223</v>
      </c>
      <c r="AZ124" s="40">
        <v>3.24</v>
      </c>
      <c r="BA124" s="35">
        <v>1.81</v>
      </c>
      <c r="BB124" s="35">
        <v>0.91</v>
      </c>
      <c r="BC124" s="26">
        <f t="shared" si="75"/>
        <v>2.6471</v>
      </c>
      <c r="BD124" s="40">
        <v>1</v>
      </c>
      <c r="BE124" s="35">
        <v>0</v>
      </c>
      <c r="BF124" s="41">
        <v>0</v>
      </c>
      <c r="BG124" s="30">
        <f t="shared" si="76"/>
        <v>1</v>
      </c>
      <c r="BH124" s="40">
        <v>1.325</v>
      </c>
      <c r="BI124" s="32">
        <v>0.5</v>
      </c>
      <c r="BJ124" s="42">
        <f t="shared" si="77"/>
        <v>86802.011658521</v>
      </c>
    </row>
    <row r="125" customHeight="1" spans="1:62">
      <c r="A125" s="34">
        <v>3893</v>
      </c>
      <c r="B125" s="46">
        <v>1.688</v>
      </c>
      <c r="C125" s="35">
        <v>1</v>
      </c>
      <c r="D125" s="35">
        <v>14</v>
      </c>
      <c r="E125" s="36">
        <f t="shared" si="78"/>
        <v>0.520374439984272</v>
      </c>
      <c r="F125" s="35">
        <v>3.38</v>
      </c>
      <c r="G125" s="37">
        <f t="shared" si="79"/>
        <v>7402.44736067313</v>
      </c>
      <c r="H125" s="38">
        <v>0</v>
      </c>
      <c r="I125" s="39">
        <f t="shared" si="66"/>
        <v>13973.8313606731</v>
      </c>
      <c r="J125" s="40">
        <v>2.74</v>
      </c>
      <c r="K125" s="35">
        <v>1.81</v>
      </c>
      <c r="L125" s="35">
        <v>0.91</v>
      </c>
      <c r="M125" s="26">
        <f t="shared" si="67"/>
        <v>2.6471</v>
      </c>
      <c r="N125" s="40">
        <v>1</v>
      </c>
      <c r="O125" s="35">
        <v>0</v>
      </c>
      <c r="P125" s="41">
        <v>0</v>
      </c>
      <c r="Q125" s="30">
        <f t="shared" si="68"/>
        <v>1</v>
      </c>
      <c r="R125" s="40">
        <v>1.325</v>
      </c>
      <c r="S125" s="32">
        <v>0.5</v>
      </c>
      <c r="T125" s="42">
        <f t="shared" si="69"/>
        <v>67146.3316578794</v>
      </c>
      <c r="V125" s="34">
        <v>3893</v>
      </c>
      <c r="W125" s="46">
        <v>1.688</v>
      </c>
      <c r="X125" s="35">
        <v>1</v>
      </c>
      <c r="Y125" s="35">
        <v>14</v>
      </c>
      <c r="Z125" s="36">
        <f t="shared" si="80"/>
        <v>0.520374439984272</v>
      </c>
      <c r="AA125" s="35">
        <v>3.38</v>
      </c>
      <c r="AB125" s="37">
        <f t="shared" si="81"/>
        <v>7402.44736067313</v>
      </c>
      <c r="AC125" s="38">
        <v>1890</v>
      </c>
      <c r="AD125" s="39">
        <f t="shared" si="70"/>
        <v>15863.8313606731</v>
      </c>
      <c r="AE125" s="40">
        <v>2.74</v>
      </c>
      <c r="AF125" s="35">
        <v>1.81</v>
      </c>
      <c r="AG125" s="35">
        <v>0.91</v>
      </c>
      <c r="AH125" s="26">
        <f t="shared" si="71"/>
        <v>2.6471</v>
      </c>
      <c r="AI125" s="40">
        <v>1</v>
      </c>
      <c r="AJ125" s="35">
        <v>0</v>
      </c>
      <c r="AK125" s="41">
        <v>0</v>
      </c>
      <c r="AL125" s="30">
        <f t="shared" si="72"/>
        <v>1</v>
      </c>
      <c r="AM125" s="40">
        <v>1.325</v>
      </c>
      <c r="AN125" s="32">
        <v>0.5</v>
      </c>
      <c r="AO125" s="42">
        <f t="shared" si="73"/>
        <v>76228.0618976294</v>
      </c>
      <c r="AQ125" s="34">
        <v>3893</v>
      </c>
      <c r="AR125" s="46">
        <v>1.688</v>
      </c>
      <c r="AS125" s="35">
        <v>1</v>
      </c>
      <c r="AT125" s="35">
        <v>14</v>
      </c>
      <c r="AU125" s="36">
        <f t="shared" si="82"/>
        <v>0.520374439984272</v>
      </c>
      <c r="AV125" s="35">
        <v>3.38</v>
      </c>
      <c r="AW125" s="37">
        <f t="shared" si="83"/>
        <v>7402.44736067313</v>
      </c>
      <c r="AX125" s="38">
        <v>1890</v>
      </c>
      <c r="AY125" s="39">
        <f t="shared" si="74"/>
        <v>15863.8313606731</v>
      </c>
      <c r="AZ125" s="40">
        <v>3.24</v>
      </c>
      <c r="BA125" s="35">
        <v>1.81</v>
      </c>
      <c r="BB125" s="35">
        <v>0.91</v>
      </c>
      <c r="BC125" s="26">
        <f t="shared" si="75"/>
        <v>2.6471</v>
      </c>
      <c r="BD125" s="40">
        <v>1</v>
      </c>
      <c r="BE125" s="35">
        <v>0</v>
      </c>
      <c r="BF125" s="41">
        <v>0</v>
      </c>
      <c r="BG125" s="30">
        <f t="shared" si="76"/>
        <v>1</v>
      </c>
      <c r="BH125" s="40">
        <v>1.325</v>
      </c>
      <c r="BI125" s="32">
        <v>0.5</v>
      </c>
      <c r="BJ125" s="42">
        <f t="shared" si="77"/>
        <v>90138.2921709194</v>
      </c>
    </row>
    <row r="126" customHeight="1" spans="1:62">
      <c r="A126" s="34">
        <v>3893</v>
      </c>
      <c r="B126" s="45">
        <v>0.939</v>
      </c>
      <c r="C126" s="35">
        <v>1</v>
      </c>
      <c r="D126" s="35">
        <v>15</v>
      </c>
      <c r="E126" s="36">
        <f t="shared" si="78"/>
        <v>0.481346356985452</v>
      </c>
      <c r="F126" s="35">
        <v>3.38</v>
      </c>
      <c r="G126" s="37">
        <f t="shared" si="79"/>
        <v>6847.26380862264</v>
      </c>
      <c r="H126" s="38">
        <v>0</v>
      </c>
      <c r="I126" s="39">
        <f t="shared" si="66"/>
        <v>10502.7908086226</v>
      </c>
      <c r="J126" s="40">
        <v>2.74</v>
      </c>
      <c r="K126" s="35">
        <v>1.81</v>
      </c>
      <c r="L126" s="35">
        <v>0.91</v>
      </c>
      <c r="M126" s="26">
        <f t="shared" si="67"/>
        <v>2.6471</v>
      </c>
      <c r="N126" s="40">
        <v>1</v>
      </c>
      <c r="O126" s="35">
        <v>0</v>
      </c>
      <c r="P126" s="41">
        <v>0</v>
      </c>
      <c r="Q126" s="30">
        <f t="shared" si="68"/>
        <v>1</v>
      </c>
      <c r="R126" s="40">
        <v>1.325</v>
      </c>
      <c r="S126" s="32">
        <v>0.5</v>
      </c>
      <c r="T126" s="42">
        <f t="shared" si="69"/>
        <v>50467.467136739</v>
      </c>
      <c r="V126" s="34">
        <v>3893</v>
      </c>
      <c r="W126" s="45">
        <v>0.939</v>
      </c>
      <c r="X126" s="35">
        <v>1</v>
      </c>
      <c r="Y126" s="35">
        <v>15</v>
      </c>
      <c r="Z126" s="36">
        <f t="shared" si="80"/>
        <v>0.481346356985452</v>
      </c>
      <c r="AA126" s="35">
        <v>3.38</v>
      </c>
      <c r="AB126" s="37">
        <f t="shared" si="81"/>
        <v>6847.26380862264</v>
      </c>
      <c r="AC126" s="38">
        <v>1890</v>
      </c>
      <c r="AD126" s="39">
        <f t="shared" si="70"/>
        <v>12392.7908086226</v>
      </c>
      <c r="AE126" s="40">
        <v>2.74</v>
      </c>
      <c r="AF126" s="35">
        <v>1.81</v>
      </c>
      <c r="AG126" s="35">
        <v>0.91</v>
      </c>
      <c r="AH126" s="26">
        <f t="shared" si="71"/>
        <v>2.6471</v>
      </c>
      <c r="AI126" s="40">
        <v>1</v>
      </c>
      <c r="AJ126" s="35">
        <v>0</v>
      </c>
      <c r="AK126" s="41">
        <v>0</v>
      </c>
      <c r="AL126" s="30">
        <f t="shared" si="72"/>
        <v>1</v>
      </c>
      <c r="AM126" s="40">
        <v>1.325</v>
      </c>
      <c r="AN126" s="32">
        <v>0.5</v>
      </c>
      <c r="AO126" s="42">
        <f t="shared" si="73"/>
        <v>59549.1973764889</v>
      </c>
      <c r="AQ126" s="34">
        <v>3893</v>
      </c>
      <c r="AR126" s="45">
        <v>0.939</v>
      </c>
      <c r="AS126" s="35">
        <v>1</v>
      </c>
      <c r="AT126" s="35">
        <v>15</v>
      </c>
      <c r="AU126" s="36">
        <f t="shared" si="82"/>
        <v>0.481346356985452</v>
      </c>
      <c r="AV126" s="35">
        <v>3.38</v>
      </c>
      <c r="AW126" s="37">
        <f t="shared" si="83"/>
        <v>6847.26380862264</v>
      </c>
      <c r="AX126" s="38">
        <v>1890</v>
      </c>
      <c r="AY126" s="39">
        <f t="shared" si="74"/>
        <v>12392.7908086226</v>
      </c>
      <c r="AZ126" s="40">
        <v>3.24</v>
      </c>
      <c r="BA126" s="35">
        <v>1.81</v>
      </c>
      <c r="BB126" s="35">
        <v>0.91</v>
      </c>
      <c r="BC126" s="26">
        <f t="shared" si="75"/>
        <v>2.6471</v>
      </c>
      <c r="BD126" s="40">
        <v>1</v>
      </c>
      <c r="BE126" s="35">
        <v>0</v>
      </c>
      <c r="BF126" s="41">
        <v>0</v>
      </c>
      <c r="BG126" s="30">
        <f t="shared" si="76"/>
        <v>1</v>
      </c>
      <c r="BH126" s="40">
        <v>1.325</v>
      </c>
      <c r="BI126" s="32">
        <v>0.5</v>
      </c>
      <c r="BJ126" s="42">
        <f t="shared" si="77"/>
        <v>70415.8392335125</v>
      </c>
    </row>
    <row r="127" customHeight="1" spans="1:62">
      <c r="A127" s="34">
        <v>3893</v>
      </c>
      <c r="B127" s="43">
        <v>1.03</v>
      </c>
      <c r="C127" s="35">
        <v>1</v>
      </c>
      <c r="D127" s="35">
        <v>16</v>
      </c>
      <c r="E127" s="36">
        <f t="shared" si="78"/>
        <v>0.445245380211543</v>
      </c>
      <c r="F127" s="35">
        <v>3.38</v>
      </c>
      <c r="G127" s="37">
        <f t="shared" si="79"/>
        <v>6333.71902297595</v>
      </c>
      <c r="H127" s="38">
        <v>0</v>
      </c>
      <c r="I127" s="39">
        <f t="shared" si="66"/>
        <v>10343.5090229759</v>
      </c>
      <c r="J127" s="40">
        <v>2.74</v>
      </c>
      <c r="K127" s="35">
        <v>1.81</v>
      </c>
      <c r="L127" s="35">
        <v>0.91</v>
      </c>
      <c r="M127" s="26">
        <f t="shared" si="67"/>
        <v>2.6471</v>
      </c>
      <c r="N127" s="40">
        <v>1</v>
      </c>
      <c r="O127" s="35">
        <v>0</v>
      </c>
      <c r="P127" s="41">
        <v>0</v>
      </c>
      <c r="Q127" s="30">
        <f t="shared" si="68"/>
        <v>1</v>
      </c>
      <c r="R127" s="40">
        <v>1.325</v>
      </c>
      <c r="S127" s="32">
        <v>0.5</v>
      </c>
      <c r="T127" s="42">
        <f t="shared" si="69"/>
        <v>49702.0945391998</v>
      </c>
      <c r="V127" s="34">
        <v>3893</v>
      </c>
      <c r="W127" s="43">
        <v>1.03</v>
      </c>
      <c r="X127" s="35">
        <v>1</v>
      </c>
      <c r="Y127" s="35">
        <v>16</v>
      </c>
      <c r="Z127" s="36">
        <f t="shared" si="80"/>
        <v>0.445245380211543</v>
      </c>
      <c r="AA127" s="35">
        <v>3.38</v>
      </c>
      <c r="AB127" s="37">
        <f t="shared" si="81"/>
        <v>6333.71902297595</v>
      </c>
      <c r="AC127" s="38">
        <v>1890</v>
      </c>
      <c r="AD127" s="39">
        <f t="shared" si="70"/>
        <v>12233.5090229759</v>
      </c>
      <c r="AE127" s="40">
        <v>2.74</v>
      </c>
      <c r="AF127" s="35">
        <v>1.81</v>
      </c>
      <c r="AG127" s="35">
        <v>0.91</v>
      </c>
      <c r="AH127" s="26">
        <f t="shared" si="71"/>
        <v>2.6471</v>
      </c>
      <c r="AI127" s="40">
        <v>1</v>
      </c>
      <c r="AJ127" s="35">
        <v>0</v>
      </c>
      <c r="AK127" s="41">
        <v>0</v>
      </c>
      <c r="AL127" s="30">
        <f t="shared" si="72"/>
        <v>1</v>
      </c>
      <c r="AM127" s="40">
        <v>1.325</v>
      </c>
      <c r="AN127" s="32">
        <v>0.5</v>
      </c>
      <c r="AO127" s="42">
        <f t="shared" si="73"/>
        <v>58783.8247789498</v>
      </c>
      <c r="AQ127" s="34">
        <v>3893</v>
      </c>
      <c r="AR127" s="43">
        <v>1.03</v>
      </c>
      <c r="AS127" s="35">
        <v>1</v>
      </c>
      <c r="AT127" s="35">
        <v>16</v>
      </c>
      <c r="AU127" s="36">
        <f t="shared" si="82"/>
        <v>0.445245380211543</v>
      </c>
      <c r="AV127" s="35">
        <v>3.38</v>
      </c>
      <c r="AW127" s="37">
        <f t="shared" si="83"/>
        <v>6333.71902297595</v>
      </c>
      <c r="AX127" s="38">
        <v>1890</v>
      </c>
      <c r="AY127" s="39">
        <f t="shared" si="74"/>
        <v>12233.5090229759</v>
      </c>
      <c r="AZ127" s="40">
        <v>3.24</v>
      </c>
      <c r="BA127" s="35">
        <v>1.81</v>
      </c>
      <c r="BB127" s="35">
        <v>0.91</v>
      </c>
      <c r="BC127" s="26">
        <f t="shared" si="75"/>
        <v>2.6471</v>
      </c>
      <c r="BD127" s="40">
        <v>1</v>
      </c>
      <c r="BE127" s="35">
        <v>0</v>
      </c>
      <c r="BF127" s="41">
        <v>0</v>
      </c>
      <c r="BG127" s="30">
        <f t="shared" si="76"/>
        <v>1</v>
      </c>
      <c r="BH127" s="40">
        <v>1.325</v>
      </c>
      <c r="BI127" s="32">
        <v>0.5</v>
      </c>
      <c r="BJ127" s="42">
        <f t="shared" si="77"/>
        <v>69510.8001035757</v>
      </c>
    </row>
    <row r="128" customHeight="1" spans="1:62">
      <c r="A128" s="34">
        <v>3893</v>
      </c>
      <c r="B128" s="35">
        <v>0</v>
      </c>
      <c r="C128" s="35">
        <v>1</v>
      </c>
      <c r="D128" s="35"/>
      <c r="E128" s="35"/>
      <c r="F128" s="35"/>
      <c r="G128" s="37">
        <v>0</v>
      </c>
      <c r="H128" s="38">
        <v>0</v>
      </c>
      <c r="I128" s="39">
        <f t="shared" si="66"/>
        <v>0</v>
      </c>
      <c r="J128" s="40">
        <v>2.74</v>
      </c>
      <c r="K128" s="35">
        <v>1.81</v>
      </c>
      <c r="L128" s="35">
        <v>0.91</v>
      </c>
      <c r="M128" s="26">
        <f t="shared" si="67"/>
        <v>2.6471</v>
      </c>
      <c r="N128" s="40">
        <v>1</v>
      </c>
      <c r="O128" s="35">
        <v>0</v>
      </c>
      <c r="P128" s="41">
        <v>0</v>
      </c>
      <c r="Q128" s="30">
        <f t="shared" si="68"/>
        <v>1</v>
      </c>
      <c r="R128" s="40">
        <v>1.325</v>
      </c>
      <c r="S128" s="32">
        <v>0.5</v>
      </c>
      <c r="T128" s="42">
        <f t="shared" si="69"/>
        <v>0</v>
      </c>
      <c r="V128" s="34">
        <v>3893</v>
      </c>
      <c r="W128" s="35">
        <v>0</v>
      </c>
      <c r="X128" s="35">
        <v>1</v>
      </c>
      <c r="Y128" s="35"/>
      <c r="Z128" s="35"/>
      <c r="AA128" s="35"/>
      <c r="AB128" s="37">
        <v>0</v>
      </c>
      <c r="AC128" s="38">
        <v>0</v>
      </c>
      <c r="AD128" s="39">
        <f t="shared" si="70"/>
        <v>0</v>
      </c>
      <c r="AE128" s="40">
        <v>2.74</v>
      </c>
      <c r="AF128" s="35">
        <v>1.81</v>
      </c>
      <c r="AG128" s="35">
        <v>0.91</v>
      </c>
      <c r="AH128" s="26">
        <f t="shared" si="71"/>
        <v>2.6471</v>
      </c>
      <c r="AI128" s="40">
        <v>1</v>
      </c>
      <c r="AJ128" s="35">
        <v>0</v>
      </c>
      <c r="AK128" s="41">
        <v>0</v>
      </c>
      <c r="AL128" s="30">
        <f t="shared" si="72"/>
        <v>1</v>
      </c>
      <c r="AM128" s="40">
        <v>1.325</v>
      </c>
      <c r="AN128" s="32">
        <v>0.5</v>
      </c>
      <c r="AO128" s="42">
        <f t="shared" si="73"/>
        <v>0</v>
      </c>
      <c r="AQ128" s="34">
        <v>3893</v>
      </c>
      <c r="AR128" s="35">
        <v>0</v>
      </c>
      <c r="AS128" s="35">
        <v>1</v>
      </c>
      <c r="AT128" s="35"/>
      <c r="AU128" s="35"/>
      <c r="AV128" s="35"/>
      <c r="AW128" s="37">
        <v>0</v>
      </c>
      <c r="AX128" s="38">
        <v>0</v>
      </c>
      <c r="AY128" s="39">
        <f t="shared" si="74"/>
        <v>0</v>
      </c>
      <c r="AZ128" s="40">
        <v>3.24</v>
      </c>
      <c r="BA128" s="35">
        <v>1.81</v>
      </c>
      <c r="BB128" s="35">
        <v>0.91</v>
      </c>
      <c r="BC128" s="26">
        <f t="shared" si="75"/>
        <v>2.6471</v>
      </c>
      <c r="BD128" s="40">
        <v>1</v>
      </c>
      <c r="BE128" s="35">
        <v>0</v>
      </c>
      <c r="BF128" s="41">
        <v>0</v>
      </c>
      <c r="BG128" s="30">
        <f t="shared" si="76"/>
        <v>1</v>
      </c>
      <c r="BH128" s="40">
        <v>1.325</v>
      </c>
      <c r="BI128" s="32">
        <v>0.5</v>
      </c>
      <c r="BJ128" s="42">
        <f t="shared" si="77"/>
        <v>0</v>
      </c>
    </row>
    <row r="129" customHeight="1" spans="1:62">
      <c r="A129" s="48" t="s">
        <v>38</v>
      </c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50">
        <f>SUM(T111:T128)</f>
        <v>1260039.91326598</v>
      </c>
      <c r="M129" s="50"/>
      <c r="N129" s="50"/>
      <c r="O129" s="50"/>
      <c r="P129" s="50"/>
      <c r="Q129" s="50"/>
      <c r="R129" s="50"/>
      <c r="S129" s="50"/>
      <c r="T129" s="50"/>
      <c r="V129" s="48" t="s">
        <v>39</v>
      </c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50">
        <f>SUM(AO111:AO128)</f>
        <v>1405347.59710198</v>
      </c>
      <c r="AH129" s="50"/>
      <c r="AI129" s="50"/>
      <c r="AJ129" s="50"/>
      <c r="AK129" s="50"/>
      <c r="AL129" s="50"/>
      <c r="AM129" s="50"/>
      <c r="AN129" s="50"/>
      <c r="AO129" s="50"/>
      <c r="AQ129" s="48" t="s">
        <v>40</v>
      </c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50">
        <f>SUM(BJ111:BJ128)</f>
        <v>1661797.88854395</v>
      </c>
      <c r="BC129" s="50"/>
      <c r="BD129" s="50"/>
      <c r="BE129" s="50"/>
      <c r="BF129" s="50"/>
      <c r="BG129" s="50"/>
      <c r="BH129" s="50"/>
      <c r="BI129" s="50"/>
      <c r="BJ129" s="50"/>
    </row>
    <row r="130" customHeight="1" spans="1:62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2"/>
      <c r="M130" s="52"/>
      <c r="N130" s="52"/>
      <c r="O130" s="52"/>
      <c r="P130" s="52"/>
      <c r="Q130" s="52"/>
      <c r="R130" s="52"/>
      <c r="S130" s="52"/>
      <c r="T130" s="52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2"/>
      <c r="AH130" s="52"/>
      <c r="AI130" s="52"/>
      <c r="AJ130" s="52"/>
      <c r="AK130" s="52"/>
      <c r="AL130" s="52"/>
      <c r="AM130" s="52"/>
      <c r="AN130" s="52"/>
      <c r="AO130" s="52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2"/>
      <c r="BC130" s="52"/>
      <c r="BD130" s="52"/>
      <c r="BE130" s="52"/>
      <c r="BF130" s="52"/>
      <c r="BG130" s="52"/>
      <c r="BH130" s="52"/>
      <c r="BI130" s="52"/>
      <c r="BJ130" s="52"/>
    </row>
    <row r="131" customHeight="1" spans="1:62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2"/>
      <c r="M131" s="52"/>
      <c r="N131" s="52"/>
      <c r="O131" s="52"/>
      <c r="P131" s="52"/>
      <c r="Q131" s="52"/>
      <c r="R131" s="52"/>
      <c r="S131" s="52"/>
      <c r="T131" s="52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2"/>
      <c r="AH131" s="52"/>
      <c r="AI131" s="52"/>
      <c r="AJ131" s="52"/>
      <c r="AK131" s="52"/>
      <c r="AL131" s="52"/>
      <c r="AM131" s="52"/>
      <c r="AN131" s="52"/>
      <c r="AO131" s="52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2"/>
      <c r="BC131" s="52"/>
      <c r="BD131" s="52"/>
      <c r="BE131" s="52"/>
      <c r="BF131" s="52"/>
      <c r="BG131" s="52"/>
      <c r="BH131" s="52"/>
      <c r="BI131" s="52"/>
      <c r="BJ131" s="52"/>
    </row>
    <row r="133" customHeight="1" spans="1:62">
      <c r="A133" s="53" t="s">
        <v>0</v>
      </c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5"/>
      <c r="Q133" s="56"/>
      <c r="AQ133" s="53" t="s">
        <v>0</v>
      </c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5"/>
      <c r="BG133" s="56"/>
    </row>
    <row r="134" customHeight="1" spans="1:62">
      <c r="A134" s="57" t="s">
        <v>1</v>
      </c>
      <c r="B134" s="58"/>
      <c r="C134" s="58"/>
      <c r="D134" s="58"/>
      <c r="E134" s="59"/>
      <c r="F134" s="60" t="s">
        <v>2</v>
      </c>
      <c r="G134" s="61"/>
      <c r="H134" s="61"/>
      <c r="I134" s="62"/>
      <c r="J134" s="63" t="s">
        <v>3</v>
      </c>
      <c r="K134" s="64"/>
      <c r="L134" s="65"/>
      <c r="M134" s="66"/>
      <c r="N134" s="67" t="s">
        <v>4</v>
      </c>
      <c r="O134" s="68"/>
      <c r="P134" s="69" t="s">
        <v>5</v>
      </c>
      <c r="Q134" s="70" t="s">
        <v>33</v>
      </c>
      <c r="AQ134" s="57" t="s">
        <v>1</v>
      </c>
      <c r="AR134" s="58"/>
      <c r="AS134" s="58"/>
      <c r="AT134" s="58"/>
      <c r="AU134" s="59"/>
      <c r="AV134" s="60" t="s">
        <v>2</v>
      </c>
      <c r="AW134" s="61"/>
      <c r="AX134" s="61"/>
      <c r="AY134" s="62"/>
      <c r="AZ134" s="63" t="s">
        <v>3</v>
      </c>
      <c r="BA134" s="64"/>
      <c r="BB134" s="65"/>
      <c r="BC134" s="66"/>
      <c r="BD134" s="67" t="s">
        <v>4</v>
      </c>
      <c r="BE134" s="68"/>
      <c r="BF134" s="69" t="s">
        <v>5</v>
      </c>
      <c r="BG134" s="70" t="s">
        <v>33</v>
      </c>
    </row>
    <row r="135" customHeight="1" spans="1:62">
      <c r="A135" s="71" t="s">
        <v>6</v>
      </c>
      <c r="B135" s="72" t="s">
        <v>7</v>
      </c>
      <c r="C135" s="72" t="s">
        <v>8</v>
      </c>
      <c r="D135" s="72" t="s">
        <v>34</v>
      </c>
      <c r="E135" s="73" t="s">
        <v>1</v>
      </c>
      <c r="F135" s="74" t="s">
        <v>14</v>
      </c>
      <c r="G135" s="75" t="s">
        <v>15</v>
      </c>
      <c r="H135" s="75" t="s">
        <v>16</v>
      </c>
      <c r="I135" s="76" t="s">
        <v>17</v>
      </c>
      <c r="J135" s="77" t="s">
        <v>18</v>
      </c>
      <c r="K135" s="78" t="s">
        <v>19</v>
      </c>
      <c r="L135" s="79" t="s">
        <v>20</v>
      </c>
      <c r="M135" s="80" t="s">
        <v>21</v>
      </c>
      <c r="N135" s="81" t="s">
        <v>22</v>
      </c>
      <c r="O135" s="82" t="s">
        <v>23</v>
      </c>
      <c r="P135" s="69"/>
      <c r="Q135" s="70"/>
      <c r="AQ135" s="71" t="s">
        <v>6</v>
      </c>
      <c r="AR135" s="72" t="s">
        <v>7</v>
      </c>
      <c r="AS135" s="72" t="s">
        <v>8</v>
      </c>
      <c r="AT135" s="72" t="s">
        <v>34</v>
      </c>
      <c r="AU135" s="73" t="s">
        <v>1</v>
      </c>
      <c r="AV135" s="74" t="s">
        <v>14</v>
      </c>
      <c r="AW135" s="75" t="s">
        <v>15</v>
      </c>
      <c r="AX135" s="75" t="s">
        <v>16</v>
      </c>
      <c r="AY135" s="76" t="s">
        <v>17</v>
      </c>
      <c r="AZ135" s="77" t="s">
        <v>18</v>
      </c>
      <c r="BA135" s="78" t="s">
        <v>19</v>
      </c>
      <c r="BB135" s="79" t="s">
        <v>20</v>
      </c>
      <c r="BC135" s="80" t="s">
        <v>21</v>
      </c>
      <c r="BD135" s="81" t="s">
        <v>22</v>
      </c>
      <c r="BE135" s="82" t="s">
        <v>23</v>
      </c>
      <c r="BF135" s="69"/>
      <c r="BG135" s="70"/>
    </row>
    <row r="136" customHeight="1" spans="1:62">
      <c r="A136" s="83">
        <v>3535</v>
      </c>
      <c r="B136" s="84">
        <v>2.14</v>
      </c>
      <c r="C136" s="85">
        <v>1</v>
      </c>
      <c r="D136" s="85">
        <v>0</v>
      </c>
      <c r="E136" s="73">
        <f t="shared" ref="E136:E157" si="84">A136*B136*C136+D136</f>
        <v>7564.9</v>
      </c>
      <c r="F136" s="86">
        <v>1.47</v>
      </c>
      <c r="G136" s="85">
        <v>1.87</v>
      </c>
      <c r="H136" s="85">
        <v>0.92</v>
      </c>
      <c r="I136" s="76">
        <f t="shared" ref="I136:I157" si="85">G136*H136+1</f>
        <v>2.7204</v>
      </c>
      <c r="J136" s="86">
        <v>1</v>
      </c>
      <c r="K136" s="85">
        <v>0</v>
      </c>
      <c r="L136" s="87">
        <v>0</v>
      </c>
      <c r="M136" s="80">
        <f t="shared" ref="M136:M157" si="86">1+2.78*K136/(K136+1400)+L136</f>
        <v>1</v>
      </c>
      <c r="N136" s="86">
        <v>1.325</v>
      </c>
      <c r="O136" s="82">
        <v>0.5</v>
      </c>
      <c r="P136" s="88">
        <f t="shared" ref="P136:P157" si="87">E136*F136*I136*J136*(M136)*N136*O136</f>
        <v>20041.913112795</v>
      </c>
      <c r="Q136" s="89"/>
      <c r="AQ136" s="83">
        <v>3535</v>
      </c>
      <c r="AR136" s="84">
        <v>2.14</v>
      </c>
      <c r="AS136" s="85">
        <v>1</v>
      </c>
      <c r="AT136" s="85">
        <v>0</v>
      </c>
      <c r="AU136" s="73">
        <f t="shared" ref="AU136:AU157" si="88">AQ136*AR136*AS136+AT136</f>
        <v>7564.9</v>
      </c>
      <c r="AV136" s="86">
        <v>1.47</v>
      </c>
      <c r="AW136" s="85">
        <v>1.87</v>
      </c>
      <c r="AX136" s="85">
        <v>0.92</v>
      </c>
      <c r="AY136" s="76">
        <f t="shared" ref="AY136:AY157" si="89">AW136*AX136+1</f>
        <v>2.7204</v>
      </c>
      <c r="AZ136" s="86">
        <v>1</v>
      </c>
      <c r="BA136" s="85">
        <v>0</v>
      </c>
      <c r="BB136" s="87">
        <v>0</v>
      </c>
      <c r="BC136" s="80">
        <f t="shared" ref="BC136:BC157" si="90">1+2.78*BA136/(BA136+1400)+BB136</f>
        <v>1</v>
      </c>
      <c r="BD136" s="86">
        <v>1.325</v>
      </c>
      <c r="BE136" s="82">
        <v>0.5</v>
      </c>
      <c r="BF136" s="88">
        <f t="shared" ref="BF136:BF157" si="91">AU136*AV136*AY136*AZ136*(BC136)*BD136*BE136</f>
        <v>20041.913112795</v>
      </c>
      <c r="BG136" s="89"/>
    </row>
    <row r="137" customHeight="1" spans="1:62">
      <c r="A137" s="83">
        <v>3535</v>
      </c>
      <c r="B137" s="84">
        <v>1.74</v>
      </c>
      <c r="C137" s="85">
        <v>1</v>
      </c>
      <c r="D137" s="85">
        <v>0</v>
      </c>
      <c r="E137" s="73">
        <f t="shared" si="84"/>
        <v>6150.9</v>
      </c>
      <c r="F137" s="86">
        <v>1.47</v>
      </c>
      <c r="G137" s="85">
        <v>1.87</v>
      </c>
      <c r="H137" s="85">
        <v>0.92</v>
      </c>
      <c r="I137" s="76">
        <f t="shared" si="85"/>
        <v>2.7204</v>
      </c>
      <c r="J137" s="86">
        <v>1</v>
      </c>
      <c r="K137" s="85">
        <v>0</v>
      </c>
      <c r="L137" s="87">
        <v>0</v>
      </c>
      <c r="M137" s="80">
        <f t="shared" si="86"/>
        <v>1</v>
      </c>
      <c r="N137" s="86">
        <v>1.325</v>
      </c>
      <c r="O137" s="82">
        <v>0.5</v>
      </c>
      <c r="P137" s="88">
        <f t="shared" si="87"/>
        <v>16295.761129095</v>
      </c>
      <c r="Q137" s="90"/>
      <c r="AQ137" s="83">
        <v>3535</v>
      </c>
      <c r="AR137" s="84">
        <v>1.74</v>
      </c>
      <c r="AS137" s="85">
        <v>1</v>
      </c>
      <c r="AT137" s="85">
        <v>0</v>
      </c>
      <c r="AU137" s="73">
        <f t="shared" si="88"/>
        <v>6150.9</v>
      </c>
      <c r="AV137" s="86">
        <v>1.47</v>
      </c>
      <c r="AW137" s="85">
        <v>1.87</v>
      </c>
      <c r="AX137" s="85">
        <v>0.92</v>
      </c>
      <c r="AY137" s="76">
        <f t="shared" si="89"/>
        <v>2.7204</v>
      </c>
      <c r="AZ137" s="86">
        <v>1</v>
      </c>
      <c r="BA137" s="85">
        <v>0</v>
      </c>
      <c r="BB137" s="87">
        <v>0</v>
      </c>
      <c r="BC137" s="80">
        <f t="shared" si="90"/>
        <v>1</v>
      </c>
      <c r="BD137" s="86">
        <v>1.325</v>
      </c>
      <c r="BE137" s="82">
        <v>0.5</v>
      </c>
      <c r="BF137" s="88">
        <f t="shared" si="91"/>
        <v>16295.761129095</v>
      </c>
      <c r="BG137" s="90"/>
    </row>
    <row r="138" customHeight="1" spans="1:62">
      <c r="A138" s="83">
        <v>3535</v>
      </c>
      <c r="B138" s="84">
        <v>2.01</v>
      </c>
      <c r="C138" s="85">
        <v>1</v>
      </c>
      <c r="D138" s="85">
        <v>0</v>
      </c>
      <c r="E138" s="73">
        <f t="shared" si="84"/>
        <v>7105.35</v>
      </c>
      <c r="F138" s="86">
        <v>1.47</v>
      </c>
      <c r="G138" s="85">
        <v>1.87</v>
      </c>
      <c r="H138" s="85">
        <v>0.92</v>
      </c>
      <c r="I138" s="76">
        <f t="shared" si="85"/>
        <v>2.7204</v>
      </c>
      <c r="J138" s="86">
        <v>1</v>
      </c>
      <c r="K138" s="85">
        <v>0</v>
      </c>
      <c r="L138" s="87">
        <v>0</v>
      </c>
      <c r="M138" s="80">
        <f t="shared" si="86"/>
        <v>1</v>
      </c>
      <c r="N138" s="86">
        <v>1.325</v>
      </c>
      <c r="O138" s="82">
        <v>0.5</v>
      </c>
      <c r="P138" s="88">
        <f t="shared" si="87"/>
        <v>18824.4137180925</v>
      </c>
      <c r="Q138" s="90"/>
      <c r="AQ138" s="83">
        <v>3535</v>
      </c>
      <c r="AR138" s="84">
        <v>2.01</v>
      </c>
      <c r="AS138" s="85">
        <v>1</v>
      </c>
      <c r="AT138" s="85">
        <v>0</v>
      </c>
      <c r="AU138" s="73">
        <f t="shared" si="88"/>
        <v>7105.35</v>
      </c>
      <c r="AV138" s="86">
        <v>1.47</v>
      </c>
      <c r="AW138" s="85">
        <v>1.87</v>
      </c>
      <c r="AX138" s="85">
        <v>0.92</v>
      </c>
      <c r="AY138" s="76">
        <f t="shared" si="89"/>
        <v>2.7204</v>
      </c>
      <c r="AZ138" s="86">
        <v>1</v>
      </c>
      <c r="BA138" s="85">
        <v>0</v>
      </c>
      <c r="BB138" s="87">
        <v>0</v>
      </c>
      <c r="BC138" s="80">
        <f t="shared" si="90"/>
        <v>1</v>
      </c>
      <c r="BD138" s="86">
        <v>1.325</v>
      </c>
      <c r="BE138" s="82">
        <v>0.5</v>
      </c>
      <c r="BF138" s="88">
        <f t="shared" si="91"/>
        <v>18824.4137180925</v>
      </c>
      <c r="BG138" s="90"/>
    </row>
    <row r="139" customHeight="1" spans="1:62">
      <c r="A139" s="83">
        <v>3535</v>
      </c>
      <c r="B139" s="84">
        <v>1.704</v>
      </c>
      <c r="C139" s="85">
        <v>1.75</v>
      </c>
      <c r="D139" s="85">
        <v>0</v>
      </c>
      <c r="E139" s="73">
        <f t="shared" si="84"/>
        <v>10541.37</v>
      </c>
      <c r="F139" s="86">
        <v>1.47</v>
      </c>
      <c r="G139" s="85">
        <v>1.87</v>
      </c>
      <c r="H139" s="85">
        <v>0.92</v>
      </c>
      <c r="I139" s="76">
        <f t="shared" si="85"/>
        <v>2.7204</v>
      </c>
      <c r="J139" s="86">
        <v>1</v>
      </c>
      <c r="K139" s="85">
        <v>0</v>
      </c>
      <c r="L139" s="87">
        <v>0</v>
      </c>
      <c r="M139" s="80">
        <f t="shared" si="86"/>
        <v>1</v>
      </c>
      <c r="N139" s="86">
        <v>1.325</v>
      </c>
      <c r="O139" s="82">
        <v>0.5</v>
      </c>
      <c r="P139" s="88">
        <f t="shared" si="87"/>
        <v>27927.5630384835</v>
      </c>
      <c r="Q139" s="90"/>
      <c r="AQ139" s="83">
        <v>3535</v>
      </c>
      <c r="AR139" s="84">
        <v>1.704</v>
      </c>
      <c r="AS139" s="85">
        <v>1.75</v>
      </c>
      <c r="AT139" s="85">
        <v>0</v>
      </c>
      <c r="AU139" s="73">
        <f t="shared" si="88"/>
        <v>10541.37</v>
      </c>
      <c r="AV139" s="86">
        <v>1.97</v>
      </c>
      <c r="AW139" s="85">
        <v>1.87</v>
      </c>
      <c r="AX139" s="85">
        <v>0.92</v>
      </c>
      <c r="AY139" s="76">
        <f t="shared" si="89"/>
        <v>2.7204</v>
      </c>
      <c r="AZ139" s="86">
        <v>1</v>
      </c>
      <c r="BA139" s="85">
        <v>0</v>
      </c>
      <c r="BB139" s="87">
        <v>0</v>
      </c>
      <c r="BC139" s="80">
        <f t="shared" si="90"/>
        <v>1</v>
      </c>
      <c r="BD139" s="86">
        <v>1.325</v>
      </c>
      <c r="BE139" s="82">
        <v>0.5</v>
      </c>
      <c r="BF139" s="88">
        <f t="shared" si="91"/>
        <v>37426.7341400085</v>
      </c>
      <c r="BG139" s="90"/>
    </row>
    <row r="140" customHeight="1" spans="1:62">
      <c r="A140" s="83">
        <v>3535</v>
      </c>
      <c r="B140" s="84">
        <v>1.704</v>
      </c>
      <c r="C140" s="85">
        <v>1.75</v>
      </c>
      <c r="D140" s="85">
        <v>0</v>
      </c>
      <c r="E140" s="73">
        <f t="shared" si="84"/>
        <v>10541.37</v>
      </c>
      <c r="F140" s="86">
        <v>1.47</v>
      </c>
      <c r="G140" s="85">
        <v>1.87</v>
      </c>
      <c r="H140" s="85">
        <v>0.92</v>
      </c>
      <c r="I140" s="76">
        <f t="shared" si="85"/>
        <v>2.7204</v>
      </c>
      <c r="J140" s="86">
        <v>1</v>
      </c>
      <c r="K140" s="85">
        <v>0</v>
      </c>
      <c r="L140" s="87">
        <v>0</v>
      </c>
      <c r="M140" s="80">
        <f t="shared" si="86"/>
        <v>1</v>
      </c>
      <c r="N140" s="86">
        <v>1.325</v>
      </c>
      <c r="O140" s="82">
        <v>0.5</v>
      </c>
      <c r="P140" s="88">
        <f t="shared" si="87"/>
        <v>27927.5630384835</v>
      </c>
      <c r="Q140" s="90"/>
      <c r="AQ140" s="83">
        <v>3535</v>
      </c>
      <c r="AR140" s="84">
        <v>1.704</v>
      </c>
      <c r="AS140" s="85">
        <v>1.75</v>
      </c>
      <c r="AT140" s="85">
        <v>0</v>
      </c>
      <c r="AU140" s="73">
        <f t="shared" si="88"/>
        <v>10541.37</v>
      </c>
      <c r="AV140" s="86">
        <v>1.97</v>
      </c>
      <c r="AW140" s="85">
        <v>1.87</v>
      </c>
      <c r="AX140" s="85">
        <v>0.92</v>
      </c>
      <c r="AY140" s="76">
        <f t="shared" si="89"/>
        <v>2.7204</v>
      </c>
      <c r="AZ140" s="86">
        <v>1</v>
      </c>
      <c r="BA140" s="85">
        <v>0</v>
      </c>
      <c r="BB140" s="87">
        <v>0</v>
      </c>
      <c r="BC140" s="80">
        <f t="shared" si="90"/>
        <v>1</v>
      </c>
      <c r="BD140" s="86">
        <v>1.325</v>
      </c>
      <c r="BE140" s="82">
        <v>0.5</v>
      </c>
      <c r="BF140" s="88">
        <f t="shared" si="91"/>
        <v>37426.7341400085</v>
      </c>
      <c r="BG140" s="90"/>
    </row>
    <row r="141" customHeight="1" spans="1:62">
      <c r="A141" s="83">
        <v>3535</v>
      </c>
      <c r="B141" s="84">
        <v>1.704</v>
      </c>
      <c r="C141" s="85">
        <v>1.75</v>
      </c>
      <c r="D141" s="85">
        <v>0</v>
      </c>
      <c r="E141" s="73">
        <f t="shared" si="84"/>
        <v>10541.37</v>
      </c>
      <c r="F141" s="86">
        <v>1.47</v>
      </c>
      <c r="G141" s="85">
        <v>1.87</v>
      </c>
      <c r="H141" s="85">
        <v>0.92</v>
      </c>
      <c r="I141" s="76">
        <f t="shared" si="85"/>
        <v>2.7204</v>
      </c>
      <c r="J141" s="86">
        <v>1</v>
      </c>
      <c r="K141" s="85">
        <v>0</v>
      </c>
      <c r="L141" s="87">
        <v>0</v>
      </c>
      <c r="M141" s="80">
        <f t="shared" si="86"/>
        <v>1</v>
      </c>
      <c r="N141" s="86">
        <v>1.325</v>
      </c>
      <c r="O141" s="82">
        <v>0.5</v>
      </c>
      <c r="P141" s="88">
        <f t="shared" si="87"/>
        <v>27927.5630384835</v>
      </c>
      <c r="Q141" s="90"/>
      <c r="AQ141" s="83">
        <v>3535</v>
      </c>
      <c r="AR141" s="84">
        <v>1.704</v>
      </c>
      <c r="AS141" s="85">
        <v>1.75</v>
      </c>
      <c r="AT141" s="85">
        <v>0</v>
      </c>
      <c r="AU141" s="73">
        <f t="shared" si="88"/>
        <v>10541.37</v>
      </c>
      <c r="AV141" s="86">
        <v>1.97</v>
      </c>
      <c r="AW141" s="85">
        <v>1.87</v>
      </c>
      <c r="AX141" s="85">
        <v>0.92</v>
      </c>
      <c r="AY141" s="76">
        <f t="shared" si="89"/>
        <v>2.7204</v>
      </c>
      <c r="AZ141" s="86">
        <v>1</v>
      </c>
      <c r="BA141" s="85">
        <v>0</v>
      </c>
      <c r="BB141" s="87">
        <v>0</v>
      </c>
      <c r="BC141" s="80">
        <f t="shared" si="90"/>
        <v>1</v>
      </c>
      <c r="BD141" s="86">
        <v>1.325</v>
      </c>
      <c r="BE141" s="82">
        <v>0.5</v>
      </c>
      <c r="BF141" s="88">
        <f t="shared" si="91"/>
        <v>37426.7341400085</v>
      </c>
      <c r="BG141" s="90"/>
    </row>
    <row r="142" customHeight="1" spans="1:62">
      <c r="A142" s="83">
        <v>3535</v>
      </c>
      <c r="B142" s="84">
        <v>1.704</v>
      </c>
      <c r="C142" s="85">
        <v>1.75</v>
      </c>
      <c r="D142" s="85">
        <v>0</v>
      </c>
      <c r="E142" s="73">
        <f t="shared" si="84"/>
        <v>10541.37</v>
      </c>
      <c r="F142" s="86">
        <v>1.47</v>
      </c>
      <c r="G142" s="85">
        <v>1.87</v>
      </c>
      <c r="H142" s="85">
        <v>0.92</v>
      </c>
      <c r="I142" s="76">
        <f t="shared" si="85"/>
        <v>2.7204</v>
      </c>
      <c r="J142" s="86">
        <v>1</v>
      </c>
      <c r="K142" s="85">
        <v>0</v>
      </c>
      <c r="L142" s="87">
        <v>0</v>
      </c>
      <c r="M142" s="80">
        <f t="shared" si="86"/>
        <v>1</v>
      </c>
      <c r="N142" s="86">
        <v>1.325</v>
      </c>
      <c r="O142" s="82">
        <v>0.5</v>
      </c>
      <c r="P142" s="88">
        <f t="shared" si="87"/>
        <v>27927.5630384835</v>
      </c>
      <c r="Q142" s="90"/>
      <c r="AQ142" s="83">
        <v>3535</v>
      </c>
      <c r="AR142" s="84">
        <v>1.704</v>
      </c>
      <c r="AS142" s="85">
        <v>1.75</v>
      </c>
      <c r="AT142" s="85">
        <v>0</v>
      </c>
      <c r="AU142" s="73">
        <f t="shared" si="88"/>
        <v>10541.37</v>
      </c>
      <c r="AV142" s="86">
        <v>1.97</v>
      </c>
      <c r="AW142" s="85">
        <v>1.87</v>
      </c>
      <c r="AX142" s="85">
        <v>0.92</v>
      </c>
      <c r="AY142" s="76">
        <f t="shared" si="89"/>
        <v>2.7204</v>
      </c>
      <c r="AZ142" s="86">
        <v>1</v>
      </c>
      <c r="BA142" s="85">
        <v>0</v>
      </c>
      <c r="BB142" s="87">
        <v>0</v>
      </c>
      <c r="BC142" s="80">
        <f t="shared" si="90"/>
        <v>1</v>
      </c>
      <c r="BD142" s="86">
        <v>1.325</v>
      </c>
      <c r="BE142" s="82">
        <v>0.5</v>
      </c>
      <c r="BF142" s="88">
        <f t="shared" si="91"/>
        <v>37426.7341400085</v>
      </c>
      <c r="BG142" s="90"/>
    </row>
    <row r="143" customHeight="1" spans="1:62">
      <c r="A143" s="83">
        <v>3535</v>
      </c>
      <c r="B143" s="84">
        <v>1.704</v>
      </c>
      <c r="C143" s="85">
        <v>1.75</v>
      </c>
      <c r="D143" s="85">
        <v>0</v>
      </c>
      <c r="E143" s="73">
        <f t="shared" si="84"/>
        <v>10541.37</v>
      </c>
      <c r="F143" s="86">
        <v>1.47</v>
      </c>
      <c r="G143" s="85">
        <v>1.87</v>
      </c>
      <c r="H143" s="85">
        <v>0.92</v>
      </c>
      <c r="I143" s="76">
        <f t="shared" si="85"/>
        <v>2.7204</v>
      </c>
      <c r="J143" s="86">
        <v>1</v>
      </c>
      <c r="K143" s="85">
        <v>0</v>
      </c>
      <c r="L143" s="87">
        <v>0</v>
      </c>
      <c r="M143" s="80">
        <f t="shared" si="86"/>
        <v>1</v>
      </c>
      <c r="N143" s="86">
        <v>1.325</v>
      </c>
      <c r="O143" s="82">
        <v>0.5</v>
      </c>
      <c r="P143" s="88">
        <f t="shared" si="87"/>
        <v>27927.5630384835</v>
      </c>
      <c r="Q143" s="90"/>
      <c r="AQ143" s="83">
        <v>3535</v>
      </c>
      <c r="AR143" s="84">
        <v>1.704</v>
      </c>
      <c r="AS143" s="85">
        <v>1.75</v>
      </c>
      <c r="AT143" s="85">
        <v>0</v>
      </c>
      <c r="AU143" s="73">
        <f t="shared" si="88"/>
        <v>10541.37</v>
      </c>
      <c r="AV143" s="86">
        <v>1.97</v>
      </c>
      <c r="AW143" s="85">
        <v>1.87</v>
      </c>
      <c r="AX143" s="85">
        <v>0.92</v>
      </c>
      <c r="AY143" s="76">
        <f t="shared" si="89"/>
        <v>2.7204</v>
      </c>
      <c r="AZ143" s="86">
        <v>1</v>
      </c>
      <c r="BA143" s="85">
        <v>0</v>
      </c>
      <c r="BB143" s="87">
        <v>0</v>
      </c>
      <c r="BC143" s="80">
        <f t="shared" si="90"/>
        <v>1</v>
      </c>
      <c r="BD143" s="86">
        <v>1.325</v>
      </c>
      <c r="BE143" s="82">
        <v>0.5</v>
      </c>
      <c r="BF143" s="88">
        <f t="shared" si="91"/>
        <v>37426.7341400085</v>
      </c>
      <c r="BG143" s="90"/>
    </row>
    <row r="144" customHeight="1" spans="1:62">
      <c r="A144" s="83">
        <v>3535</v>
      </c>
      <c r="B144" s="84">
        <v>1.704</v>
      </c>
      <c r="C144" s="85">
        <v>1.75</v>
      </c>
      <c r="D144" s="85">
        <v>0</v>
      </c>
      <c r="E144" s="73">
        <f t="shared" si="84"/>
        <v>10541.37</v>
      </c>
      <c r="F144" s="86">
        <v>1.47</v>
      </c>
      <c r="G144" s="85">
        <v>1.87</v>
      </c>
      <c r="H144" s="85">
        <v>0.92</v>
      </c>
      <c r="I144" s="76">
        <f t="shared" si="85"/>
        <v>2.7204</v>
      </c>
      <c r="J144" s="86">
        <v>1</v>
      </c>
      <c r="K144" s="85">
        <v>0</v>
      </c>
      <c r="L144" s="87">
        <v>0</v>
      </c>
      <c r="M144" s="80">
        <f t="shared" si="86"/>
        <v>1</v>
      </c>
      <c r="N144" s="86">
        <v>1.325</v>
      </c>
      <c r="O144" s="82">
        <v>0.5</v>
      </c>
      <c r="P144" s="88">
        <f t="shared" si="87"/>
        <v>27927.5630384835</v>
      </c>
      <c r="Q144" s="90"/>
      <c r="AQ144" s="83">
        <v>3535</v>
      </c>
      <c r="AR144" s="84">
        <v>1.704</v>
      </c>
      <c r="AS144" s="85">
        <v>1.75</v>
      </c>
      <c r="AT144" s="85">
        <v>0</v>
      </c>
      <c r="AU144" s="73">
        <f t="shared" si="88"/>
        <v>10541.37</v>
      </c>
      <c r="AV144" s="86">
        <v>1.97</v>
      </c>
      <c r="AW144" s="85">
        <v>1.87</v>
      </c>
      <c r="AX144" s="85">
        <v>0.92</v>
      </c>
      <c r="AY144" s="76">
        <f t="shared" si="89"/>
        <v>2.7204</v>
      </c>
      <c r="AZ144" s="86">
        <v>1</v>
      </c>
      <c r="BA144" s="85">
        <v>0</v>
      </c>
      <c r="BB144" s="87">
        <v>0</v>
      </c>
      <c r="BC144" s="80">
        <f t="shared" si="90"/>
        <v>1</v>
      </c>
      <c r="BD144" s="86">
        <v>1.325</v>
      </c>
      <c r="BE144" s="82">
        <v>0.5</v>
      </c>
      <c r="BF144" s="88">
        <f t="shared" si="91"/>
        <v>37426.7341400085</v>
      </c>
      <c r="BG144" s="90"/>
    </row>
    <row r="145" customHeight="1" spans="1:59">
      <c r="A145" s="83">
        <v>3535</v>
      </c>
      <c r="B145" s="84">
        <v>1.704</v>
      </c>
      <c r="C145" s="85">
        <v>1.75</v>
      </c>
      <c r="D145" s="85">
        <v>0</v>
      </c>
      <c r="E145" s="73">
        <f t="shared" si="84"/>
        <v>10541.37</v>
      </c>
      <c r="F145" s="86">
        <v>1.47</v>
      </c>
      <c r="G145" s="85">
        <v>1.87</v>
      </c>
      <c r="H145" s="85">
        <v>0.92</v>
      </c>
      <c r="I145" s="76">
        <f t="shared" si="85"/>
        <v>2.7204</v>
      </c>
      <c r="J145" s="86">
        <v>1</v>
      </c>
      <c r="K145" s="85">
        <v>0</v>
      </c>
      <c r="L145" s="87">
        <v>0</v>
      </c>
      <c r="M145" s="80">
        <f t="shared" si="86"/>
        <v>1</v>
      </c>
      <c r="N145" s="86">
        <v>1.325</v>
      </c>
      <c r="O145" s="82">
        <v>0.5</v>
      </c>
      <c r="P145" s="88">
        <f t="shared" si="87"/>
        <v>27927.5630384835</v>
      </c>
      <c r="Q145" s="90"/>
      <c r="AQ145" s="83">
        <v>3535</v>
      </c>
      <c r="AR145" s="84">
        <v>1.704</v>
      </c>
      <c r="AS145" s="85">
        <v>1.75</v>
      </c>
      <c r="AT145" s="85">
        <v>0</v>
      </c>
      <c r="AU145" s="73">
        <f t="shared" si="88"/>
        <v>10541.37</v>
      </c>
      <c r="AV145" s="86">
        <v>1.97</v>
      </c>
      <c r="AW145" s="85">
        <v>1.87</v>
      </c>
      <c r="AX145" s="85">
        <v>0.92</v>
      </c>
      <c r="AY145" s="76">
        <f t="shared" si="89"/>
        <v>2.7204</v>
      </c>
      <c r="AZ145" s="86">
        <v>1</v>
      </c>
      <c r="BA145" s="85">
        <v>0</v>
      </c>
      <c r="BB145" s="87">
        <v>0</v>
      </c>
      <c r="BC145" s="80">
        <f t="shared" si="90"/>
        <v>1</v>
      </c>
      <c r="BD145" s="86">
        <v>1.325</v>
      </c>
      <c r="BE145" s="82">
        <v>0.5</v>
      </c>
      <c r="BF145" s="88">
        <f t="shared" si="91"/>
        <v>37426.7341400085</v>
      </c>
      <c r="BG145" s="90"/>
    </row>
    <row r="146" customHeight="1" spans="1:59">
      <c r="A146" s="83">
        <v>3535</v>
      </c>
      <c r="B146" s="84">
        <v>1.704</v>
      </c>
      <c r="C146" s="85">
        <v>1.75</v>
      </c>
      <c r="D146" s="85">
        <v>0</v>
      </c>
      <c r="E146" s="73">
        <f t="shared" si="84"/>
        <v>10541.37</v>
      </c>
      <c r="F146" s="86">
        <v>1.47</v>
      </c>
      <c r="G146" s="85">
        <v>1.87</v>
      </c>
      <c r="H146" s="85">
        <v>0.92</v>
      </c>
      <c r="I146" s="76">
        <f t="shared" si="85"/>
        <v>2.7204</v>
      </c>
      <c r="J146" s="86">
        <v>1</v>
      </c>
      <c r="K146" s="85">
        <v>0</v>
      </c>
      <c r="L146" s="87">
        <v>0</v>
      </c>
      <c r="M146" s="80">
        <f t="shared" si="86"/>
        <v>1</v>
      </c>
      <c r="N146" s="86">
        <v>1.325</v>
      </c>
      <c r="O146" s="82">
        <v>0.5</v>
      </c>
      <c r="P146" s="88">
        <f t="shared" si="87"/>
        <v>27927.5630384835</v>
      </c>
      <c r="Q146" s="90"/>
      <c r="AQ146" s="83">
        <v>3535</v>
      </c>
      <c r="AR146" s="84">
        <v>1.704</v>
      </c>
      <c r="AS146" s="85">
        <v>1.75</v>
      </c>
      <c r="AT146" s="85">
        <v>0</v>
      </c>
      <c r="AU146" s="73">
        <f t="shared" si="88"/>
        <v>10541.37</v>
      </c>
      <c r="AV146" s="86">
        <v>1.97</v>
      </c>
      <c r="AW146" s="85">
        <v>1.87</v>
      </c>
      <c r="AX146" s="85">
        <v>0.92</v>
      </c>
      <c r="AY146" s="76">
        <f t="shared" si="89"/>
        <v>2.7204</v>
      </c>
      <c r="AZ146" s="86">
        <v>1</v>
      </c>
      <c r="BA146" s="85">
        <v>0</v>
      </c>
      <c r="BB146" s="87">
        <v>0</v>
      </c>
      <c r="BC146" s="80">
        <f t="shared" si="90"/>
        <v>1</v>
      </c>
      <c r="BD146" s="86">
        <v>1.325</v>
      </c>
      <c r="BE146" s="82">
        <v>0.5</v>
      </c>
      <c r="BF146" s="88">
        <f t="shared" si="91"/>
        <v>37426.7341400085</v>
      </c>
      <c r="BG146" s="90"/>
    </row>
    <row r="147" customHeight="1" spans="1:59">
      <c r="A147" s="83">
        <v>3535</v>
      </c>
      <c r="B147" s="84">
        <v>1.704</v>
      </c>
      <c r="C147" s="85">
        <v>1.75</v>
      </c>
      <c r="D147" s="85">
        <v>0</v>
      </c>
      <c r="E147" s="73">
        <f t="shared" si="84"/>
        <v>10541.37</v>
      </c>
      <c r="F147" s="86">
        <v>1.47</v>
      </c>
      <c r="G147" s="85">
        <v>1.87</v>
      </c>
      <c r="H147" s="85">
        <v>0.92</v>
      </c>
      <c r="I147" s="76">
        <f t="shared" si="85"/>
        <v>2.7204</v>
      </c>
      <c r="J147" s="86">
        <v>1</v>
      </c>
      <c r="K147" s="85">
        <v>0</v>
      </c>
      <c r="L147" s="87">
        <v>0</v>
      </c>
      <c r="M147" s="80">
        <f t="shared" si="86"/>
        <v>1</v>
      </c>
      <c r="N147" s="86">
        <v>1.325</v>
      </c>
      <c r="O147" s="82">
        <v>0.5</v>
      </c>
      <c r="P147" s="88">
        <f t="shared" si="87"/>
        <v>27927.5630384835</v>
      </c>
      <c r="Q147" s="90"/>
      <c r="AQ147" s="83">
        <v>3535</v>
      </c>
      <c r="AR147" s="84">
        <v>1.704</v>
      </c>
      <c r="AS147" s="85">
        <v>1.75</v>
      </c>
      <c r="AT147" s="85">
        <v>0</v>
      </c>
      <c r="AU147" s="73">
        <f t="shared" si="88"/>
        <v>10541.37</v>
      </c>
      <c r="AV147" s="86">
        <v>1.97</v>
      </c>
      <c r="AW147" s="85">
        <v>1.87</v>
      </c>
      <c r="AX147" s="85">
        <v>0.92</v>
      </c>
      <c r="AY147" s="76">
        <f t="shared" si="89"/>
        <v>2.7204</v>
      </c>
      <c r="AZ147" s="86">
        <v>1</v>
      </c>
      <c r="BA147" s="85">
        <v>0</v>
      </c>
      <c r="BB147" s="87">
        <v>0</v>
      </c>
      <c r="BC147" s="80">
        <f t="shared" si="90"/>
        <v>1</v>
      </c>
      <c r="BD147" s="86">
        <v>1.325</v>
      </c>
      <c r="BE147" s="82">
        <v>0.5</v>
      </c>
      <c r="BF147" s="88">
        <f t="shared" si="91"/>
        <v>37426.7341400085</v>
      </c>
      <c r="BG147" s="90"/>
    </row>
    <row r="148" customHeight="1" spans="1:59">
      <c r="A148" s="83">
        <v>3535</v>
      </c>
      <c r="B148" s="84">
        <v>1.704</v>
      </c>
      <c r="C148" s="85">
        <v>1.75</v>
      </c>
      <c r="D148" s="85">
        <v>0</v>
      </c>
      <c r="E148" s="73">
        <f t="shared" si="84"/>
        <v>10541.37</v>
      </c>
      <c r="F148" s="86">
        <v>1.47</v>
      </c>
      <c r="G148" s="85">
        <v>1.87</v>
      </c>
      <c r="H148" s="85">
        <v>0.92</v>
      </c>
      <c r="I148" s="76">
        <f t="shared" si="85"/>
        <v>2.7204</v>
      </c>
      <c r="J148" s="86">
        <v>1</v>
      </c>
      <c r="K148" s="85">
        <v>0</v>
      </c>
      <c r="L148" s="87">
        <v>0</v>
      </c>
      <c r="M148" s="80">
        <f t="shared" si="86"/>
        <v>1</v>
      </c>
      <c r="N148" s="86">
        <v>1.325</v>
      </c>
      <c r="O148" s="82">
        <v>0.5</v>
      </c>
      <c r="P148" s="88">
        <f t="shared" si="87"/>
        <v>27927.5630384835</v>
      </c>
      <c r="Q148" s="90"/>
      <c r="AQ148" s="83">
        <v>3535</v>
      </c>
      <c r="AR148" s="84">
        <v>1.704</v>
      </c>
      <c r="AS148" s="85">
        <v>1.75</v>
      </c>
      <c r="AT148" s="85">
        <v>0</v>
      </c>
      <c r="AU148" s="73">
        <f t="shared" si="88"/>
        <v>10541.37</v>
      </c>
      <c r="AV148" s="86">
        <v>1.97</v>
      </c>
      <c r="AW148" s="85">
        <v>1.87</v>
      </c>
      <c r="AX148" s="85">
        <v>0.92</v>
      </c>
      <c r="AY148" s="76">
        <f t="shared" si="89"/>
        <v>2.7204</v>
      </c>
      <c r="AZ148" s="86">
        <v>1</v>
      </c>
      <c r="BA148" s="85">
        <v>0</v>
      </c>
      <c r="BB148" s="87">
        <v>0</v>
      </c>
      <c r="BC148" s="80">
        <f t="shared" si="90"/>
        <v>1</v>
      </c>
      <c r="BD148" s="86">
        <v>1.325</v>
      </c>
      <c r="BE148" s="82">
        <v>0.5</v>
      </c>
      <c r="BF148" s="88">
        <f t="shared" si="91"/>
        <v>37426.7341400085</v>
      </c>
      <c r="BG148" s="90"/>
    </row>
    <row r="149" customHeight="1" spans="1:59">
      <c r="A149" s="83">
        <v>3535</v>
      </c>
      <c r="B149" s="84">
        <v>1.704</v>
      </c>
      <c r="C149" s="85">
        <v>1</v>
      </c>
      <c r="D149" s="85">
        <v>0</v>
      </c>
      <c r="E149" s="73">
        <f t="shared" si="84"/>
        <v>6023.64</v>
      </c>
      <c r="F149" s="86">
        <v>1.47</v>
      </c>
      <c r="G149" s="85">
        <v>1.87</v>
      </c>
      <c r="H149" s="85">
        <v>0.92</v>
      </c>
      <c r="I149" s="76">
        <f t="shared" si="85"/>
        <v>2.7204</v>
      </c>
      <c r="J149" s="86">
        <v>1</v>
      </c>
      <c r="K149" s="85">
        <v>0</v>
      </c>
      <c r="L149" s="87">
        <v>0</v>
      </c>
      <c r="M149" s="80">
        <f t="shared" si="86"/>
        <v>1</v>
      </c>
      <c r="N149" s="86">
        <v>1.325</v>
      </c>
      <c r="O149" s="82">
        <v>0.5</v>
      </c>
      <c r="P149" s="88">
        <f t="shared" si="87"/>
        <v>15958.607450562</v>
      </c>
      <c r="Q149" s="90"/>
      <c r="AQ149" s="83">
        <v>3535</v>
      </c>
      <c r="AR149" s="84">
        <v>1.704</v>
      </c>
      <c r="AS149" s="85">
        <v>1</v>
      </c>
      <c r="AT149" s="85">
        <v>0</v>
      </c>
      <c r="AU149" s="73">
        <f t="shared" si="88"/>
        <v>6023.64</v>
      </c>
      <c r="AV149" s="86">
        <v>1.97</v>
      </c>
      <c r="AW149" s="85">
        <v>1.87</v>
      </c>
      <c r="AX149" s="85">
        <v>0.92</v>
      </c>
      <c r="AY149" s="76">
        <f t="shared" si="89"/>
        <v>2.7204</v>
      </c>
      <c r="AZ149" s="86">
        <v>1</v>
      </c>
      <c r="BA149" s="85">
        <v>0</v>
      </c>
      <c r="BB149" s="87">
        <v>0</v>
      </c>
      <c r="BC149" s="80">
        <f t="shared" si="90"/>
        <v>1</v>
      </c>
      <c r="BD149" s="86">
        <v>1.325</v>
      </c>
      <c r="BE149" s="82">
        <v>0.5</v>
      </c>
      <c r="BF149" s="88">
        <f t="shared" si="91"/>
        <v>21386.705222862</v>
      </c>
      <c r="BG149" s="90"/>
    </row>
    <row r="150" customHeight="1" spans="1:59">
      <c r="A150" s="83">
        <v>3535</v>
      </c>
      <c r="B150" s="84">
        <v>1.704</v>
      </c>
      <c r="C150" s="85">
        <v>1</v>
      </c>
      <c r="D150" s="85">
        <v>0</v>
      </c>
      <c r="E150" s="73">
        <f t="shared" si="84"/>
        <v>6023.64</v>
      </c>
      <c r="F150" s="86">
        <v>1.47</v>
      </c>
      <c r="G150" s="85">
        <v>1.87</v>
      </c>
      <c r="H150" s="85">
        <v>0.92</v>
      </c>
      <c r="I150" s="76">
        <f t="shared" si="85"/>
        <v>2.7204</v>
      </c>
      <c r="J150" s="86">
        <v>1</v>
      </c>
      <c r="K150" s="85">
        <v>0</v>
      </c>
      <c r="L150" s="87">
        <v>0</v>
      </c>
      <c r="M150" s="80">
        <f t="shared" si="86"/>
        <v>1</v>
      </c>
      <c r="N150" s="86">
        <v>1.325</v>
      </c>
      <c r="O150" s="82">
        <v>0.5</v>
      </c>
      <c r="P150" s="88">
        <f t="shared" si="87"/>
        <v>15958.607450562</v>
      </c>
      <c r="Q150" s="90"/>
      <c r="AQ150" s="83">
        <v>3535</v>
      </c>
      <c r="AR150" s="84">
        <v>1.704</v>
      </c>
      <c r="AS150" s="85">
        <v>1</v>
      </c>
      <c r="AT150" s="85">
        <v>0</v>
      </c>
      <c r="AU150" s="73">
        <f t="shared" si="88"/>
        <v>6023.64</v>
      </c>
      <c r="AV150" s="86">
        <v>1.97</v>
      </c>
      <c r="AW150" s="85">
        <v>1.87</v>
      </c>
      <c r="AX150" s="85">
        <v>0.92</v>
      </c>
      <c r="AY150" s="76">
        <f t="shared" si="89"/>
        <v>2.7204</v>
      </c>
      <c r="AZ150" s="86">
        <v>1</v>
      </c>
      <c r="BA150" s="85">
        <v>0</v>
      </c>
      <c r="BB150" s="87">
        <v>0</v>
      </c>
      <c r="BC150" s="80">
        <f t="shared" si="90"/>
        <v>1</v>
      </c>
      <c r="BD150" s="86">
        <v>1.325</v>
      </c>
      <c r="BE150" s="82">
        <v>0.5</v>
      </c>
      <c r="BF150" s="88">
        <f t="shared" si="91"/>
        <v>21386.705222862</v>
      </c>
      <c r="BG150" s="90"/>
    </row>
    <row r="151" customHeight="1" spans="1:59">
      <c r="A151" s="83">
        <v>3535</v>
      </c>
      <c r="B151" s="84">
        <v>1.704</v>
      </c>
      <c r="C151" s="85">
        <v>1</v>
      </c>
      <c r="D151" s="85">
        <v>0</v>
      </c>
      <c r="E151" s="73">
        <f t="shared" si="84"/>
        <v>6023.64</v>
      </c>
      <c r="F151" s="86">
        <v>1.47</v>
      </c>
      <c r="G151" s="85">
        <v>1.87</v>
      </c>
      <c r="H151" s="85">
        <v>0.92</v>
      </c>
      <c r="I151" s="76">
        <f t="shared" si="85"/>
        <v>2.7204</v>
      </c>
      <c r="J151" s="86">
        <v>1</v>
      </c>
      <c r="K151" s="85">
        <v>0</v>
      </c>
      <c r="L151" s="87">
        <v>0</v>
      </c>
      <c r="M151" s="80">
        <f t="shared" si="86"/>
        <v>1</v>
      </c>
      <c r="N151" s="86">
        <v>1.325</v>
      </c>
      <c r="O151" s="82">
        <v>0.5</v>
      </c>
      <c r="P151" s="88">
        <f t="shared" si="87"/>
        <v>15958.607450562</v>
      </c>
      <c r="Q151" s="90"/>
      <c r="AQ151" s="83">
        <v>3535</v>
      </c>
      <c r="AR151" s="84">
        <v>1.704</v>
      </c>
      <c r="AS151" s="85">
        <v>1</v>
      </c>
      <c r="AT151" s="85">
        <v>0</v>
      </c>
      <c r="AU151" s="73">
        <f t="shared" si="88"/>
        <v>6023.64</v>
      </c>
      <c r="AV151" s="86">
        <v>1.97</v>
      </c>
      <c r="AW151" s="85">
        <v>1.87</v>
      </c>
      <c r="AX151" s="85">
        <v>0.92</v>
      </c>
      <c r="AY151" s="76">
        <f t="shared" si="89"/>
        <v>2.7204</v>
      </c>
      <c r="AZ151" s="86">
        <v>1</v>
      </c>
      <c r="BA151" s="85">
        <v>0</v>
      </c>
      <c r="BB151" s="87">
        <v>0</v>
      </c>
      <c r="BC151" s="80">
        <f t="shared" si="90"/>
        <v>1</v>
      </c>
      <c r="BD151" s="86">
        <v>1.325</v>
      </c>
      <c r="BE151" s="82">
        <v>0.5</v>
      </c>
      <c r="BF151" s="88">
        <f t="shared" si="91"/>
        <v>21386.705222862</v>
      </c>
      <c r="BG151" s="90"/>
    </row>
    <row r="152" customHeight="1" spans="1:59">
      <c r="A152" s="83">
        <v>3535</v>
      </c>
      <c r="B152" s="84">
        <v>1.704</v>
      </c>
      <c r="C152" s="85">
        <v>1</v>
      </c>
      <c r="D152" s="85">
        <v>0</v>
      </c>
      <c r="E152" s="73">
        <f t="shared" si="84"/>
        <v>6023.64</v>
      </c>
      <c r="F152" s="86">
        <v>1.47</v>
      </c>
      <c r="G152" s="85">
        <v>1.87</v>
      </c>
      <c r="H152" s="85">
        <v>0.92</v>
      </c>
      <c r="I152" s="76">
        <f t="shared" si="85"/>
        <v>2.7204</v>
      </c>
      <c r="J152" s="86">
        <v>1</v>
      </c>
      <c r="K152" s="85">
        <v>0</v>
      </c>
      <c r="L152" s="87">
        <v>0</v>
      </c>
      <c r="M152" s="80">
        <f t="shared" si="86"/>
        <v>1</v>
      </c>
      <c r="N152" s="86">
        <v>1.325</v>
      </c>
      <c r="O152" s="82">
        <v>0.5</v>
      </c>
      <c r="P152" s="88">
        <f t="shared" si="87"/>
        <v>15958.607450562</v>
      </c>
      <c r="Q152" s="90"/>
      <c r="AQ152" s="83">
        <v>3535</v>
      </c>
      <c r="AR152" s="84">
        <v>1.704</v>
      </c>
      <c r="AS152" s="85">
        <v>1</v>
      </c>
      <c r="AT152" s="85">
        <v>0</v>
      </c>
      <c r="AU152" s="73">
        <f t="shared" si="88"/>
        <v>6023.64</v>
      </c>
      <c r="AV152" s="86">
        <v>1.97</v>
      </c>
      <c r="AW152" s="85">
        <v>1.87</v>
      </c>
      <c r="AX152" s="85">
        <v>0.92</v>
      </c>
      <c r="AY152" s="76">
        <f t="shared" si="89"/>
        <v>2.7204</v>
      </c>
      <c r="AZ152" s="86">
        <v>1</v>
      </c>
      <c r="BA152" s="85">
        <v>0</v>
      </c>
      <c r="BB152" s="87">
        <v>0</v>
      </c>
      <c r="BC152" s="80">
        <f t="shared" si="90"/>
        <v>1</v>
      </c>
      <c r="BD152" s="86">
        <v>1.325</v>
      </c>
      <c r="BE152" s="82">
        <v>0.5</v>
      </c>
      <c r="BF152" s="88">
        <f t="shared" si="91"/>
        <v>21386.705222862</v>
      </c>
      <c r="BG152" s="90"/>
    </row>
    <row r="153" customHeight="1" spans="1:59">
      <c r="A153" s="83">
        <v>3535</v>
      </c>
      <c r="B153" s="84">
        <v>1.704</v>
      </c>
      <c r="C153" s="85">
        <v>1</v>
      </c>
      <c r="D153" s="85">
        <v>0</v>
      </c>
      <c r="E153" s="73">
        <f t="shared" si="84"/>
        <v>6023.64</v>
      </c>
      <c r="F153" s="86">
        <v>1.47</v>
      </c>
      <c r="G153" s="85">
        <v>1.87</v>
      </c>
      <c r="H153" s="85">
        <v>0.92</v>
      </c>
      <c r="I153" s="76">
        <f t="shared" si="85"/>
        <v>2.7204</v>
      </c>
      <c r="J153" s="86">
        <v>1</v>
      </c>
      <c r="K153" s="85">
        <v>0</v>
      </c>
      <c r="L153" s="87">
        <v>0</v>
      </c>
      <c r="M153" s="80">
        <f t="shared" si="86"/>
        <v>1</v>
      </c>
      <c r="N153" s="86">
        <v>1.325</v>
      </c>
      <c r="O153" s="82">
        <v>0.5</v>
      </c>
      <c r="P153" s="88">
        <f t="shared" si="87"/>
        <v>15958.607450562</v>
      </c>
      <c r="Q153" s="90"/>
      <c r="AQ153" s="83">
        <v>3535</v>
      </c>
      <c r="AR153" s="84">
        <v>1.704</v>
      </c>
      <c r="AS153" s="85">
        <v>1</v>
      </c>
      <c r="AT153" s="85">
        <v>0</v>
      </c>
      <c r="AU153" s="73">
        <f t="shared" si="88"/>
        <v>6023.64</v>
      </c>
      <c r="AV153" s="86">
        <v>1.97</v>
      </c>
      <c r="AW153" s="85">
        <v>1.87</v>
      </c>
      <c r="AX153" s="85">
        <v>0.92</v>
      </c>
      <c r="AY153" s="76">
        <f t="shared" si="89"/>
        <v>2.7204</v>
      </c>
      <c r="AZ153" s="86">
        <v>1</v>
      </c>
      <c r="BA153" s="85">
        <v>0</v>
      </c>
      <c r="BB153" s="87">
        <v>0</v>
      </c>
      <c r="BC153" s="80">
        <f t="shared" si="90"/>
        <v>1</v>
      </c>
      <c r="BD153" s="86">
        <v>1.325</v>
      </c>
      <c r="BE153" s="82">
        <v>0.5</v>
      </c>
      <c r="BF153" s="88">
        <f t="shared" si="91"/>
        <v>21386.705222862</v>
      </c>
      <c r="BG153" s="90"/>
    </row>
    <row r="154" customHeight="1" spans="1:59">
      <c r="A154" s="83">
        <v>3535</v>
      </c>
      <c r="B154" s="84">
        <v>1.704</v>
      </c>
      <c r="C154" s="85">
        <v>1</v>
      </c>
      <c r="D154" s="85">
        <v>0</v>
      </c>
      <c r="E154" s="73">
        <f t="shared" si="84"/>
        <v>6023.64</v>
      </c>
      <c r="F154" s="86">
        <v>1.47</v>
      </c>
      <c r="G154" s="85">
        <v>1.87</v>
      </c>
      <c r="H154" s="85">
        <v>0.92</v>
      </c>
      <c r="I154" s="76">
        <f t="shared" si="85"/>
        <v>2.7204</v>
      </c>
      <c r="J154" s="86">
        <v>1</v>
      </c>
      <c r="K154" s="85">
        <v>0</v>
      </c>
      <c r="L154" s="87">
        <v>0</v>
      </c>
      <c r="M154" s="80">
        <f t="shared" si="86"/>
        <v>1</v>
      </c>
      <c r="N154" s="86">
        <v>1.325</v>
      </c>
      <c r="O154" s="82">
        <v>0.5</v>
      </c>
      <c r="P154" s="88">
        <f t="shared" si="87"/>
        <v>15958.607450562</v>
      </c>
      <c r="Q154" s="90"/>
      <c r="AQ154" s="83">
        <v>3535</v>
      </c>
      <c r="AR154" s="84">
        <v>1.704</v>
      </c>
      <c r="AS154" s="85">
        <v>1</v>
      </c>
      <c r="AT154" s="85">
        <v>0</v>
      </c>
      <c r="AU154" s="73">
        <f t="shared" si="88"/>
        <v>6023.64</v>
      </c>
      <c r="AV154" s="86">
        <v>1.97</v>
      </c>
      <c r="AW154" s="85">
        <v>1.87</v>
      </c>
      <c r="AX154" s="85">
        <v>0.92</v>
      </c>
      <c r="AY154" s="76">
        <f t="shared" si="89"/>
        <v>2.7204</v>
      </c>
      <c r="AZ154" s="86">
        <v>1</v>
      </c>
      <c r="BA154" s="85">
        <v>0</v>
      </c>
      <c r="BB154" s="87">
        <v>0</v>
      </c>
      <c r="BC154" s="80">
        <f t="shared" si="90"/>
        <v>1</v>
      </c>
      <c r="BD154" s="86">
        <v>1.325</v>
      </c>
      <c r="BE154" s="82">
        <v>0.5</v>
      </c>
      <c r="BF154" s="88">
        <f t="shared" si="91"/>
        <v>21386.705222862</v>
      </c>
      <c r="BG154" s="90"/>
    </row>
    <row r="155" customHeight="1" spans="1:59">
      <c r="A155" s="83">
        <v>3535</v>
      </c>
      <c r="B155" s="84">
        <v>1.704</v>
      </c>
      <c r="C155" s="85">
        <v>1</v>
      </c>
      <c r="D155" s="85">
        <v>0</v>
      </c>
      <c r="E155" s="73">
        <f t="shared" si="84"/>
        <v>6023.64</v>
      </c>
      <c r="F155" s="86">
        <v>1.47</v>
      </c>
      <c r="G155" s="85">
        <v>1.87</v>
      </c>
      <c r="H155" s="85">
        <v>0.92</v>
      </c>
      <c r="I155" s="76">
        <f t="shared" si="85"/>
        <v>2.7204</v>
      </c>
      <c r="J155" s="86">
        <v>1</v>
      </c>
      <c r="K155" s="85">
        <v>0</v>
      </c>
      <c r="L155" s="87">
        <v>0</v>
      </c>
      <c r="M155" s="80">
        <f t="shared" si="86"/>
        <v>1</v>
      </c>
      <c r="N155" s="86">
        <v>1.325</v>
      </c>
      <c r="O155" s="82">
        <v>0.5</v>
      </c>
      <c r="P155" s="88">
        <f t="shared" si="87"/>
        <v>15958.607450562</v>
      </c>
      <c r="Q155" s="90"/>
      <c r="AQ155" s="83">
        <v>3535</v>
      </c>
      <c r="AR155" s="84">
        <v>1.704</v>
      </c>
      <c r="AS155" s="85">
        <v>1</v>
      </c>
      <c r="AT155" s="85">
        <v>0</v>
      </c>
      <c r="AU155" s="73">
        <f t="shared" si="88"/>
        <v>6023.64</v>
      </c>
      <c r="AV155" s="86">
        <v>1.97</v>
      </c>
      <c r="AW155" s="85">
        <v>1.87</v>
      </c>
      <c r="AX155" s="85">
        <v>0.92</v>
      </c>
      <c r="AY155" s="76">
        <f t="shared" si="89"/>
        <v>2.7204</v>
      </c>
      <c r="AZ155" s="86">
        <v>1</v>
      </c>
      <c r="BA155" s="85">
        <v>0</v>
      </c>
      <c r="BB155" s="87">
        <v>0</v>
      </c>
      <c r="BC155" s="80">
        <f t="shared" si="90"/>
        <v>1</v>
      </c>
      <c r="BD155" s="86">
        <v>1.325</v>
      </c>
      <c r="BE155" s="82">
        <v>0.5</v>
      </c>
      <c r="BF155" s="88">
        <f t="shared" si="91"/>
        <v>21386.705222862</v>
      </c>
      <c r="BG155" s="90"/>
    </row>
    <row r="156" customHeight="1" spans="1:59">
      <c r="A156" s="83">
        <v>3535</v>
      </c>
      <c r="B156" s="84">
        <v>1.704</v>
      </c>
      <c r="C156" s="85">
        <v>1</v>
      </c>
      <c r="D156" s="85">
        <v>0</v>
      </c>
      <c r="E156" s="73">
        <f t="shared" si="84"/>
        <v>6023.64</v>
      </c>
      <c r="F156" s="86">
        <v>1.47</v>
      </c>
      <c r="G156" s="85">
        <v>1.87</v>
      </c>
      <c r="H156" s="85">
        <v>0.92</v>
      </c>
      <c r="I156" s="76">
        <f t="shared" si="85"/>
        <v>2.7204</v>
      </c>
      <c r="J156" s="86">
        <v>1</v>
      </c>
      <c r="K156" s="85">
        <v>0</v>
      </c>
      <c r="L156" s="87">
        <v>0</v>
      </c>
      <c r="M156" s="80">
        <f t="shared" si="86"/>
        <v>1</v>
      </c>
      <c r="N156" s="86">
        <v>1.325</v>
      </c>
      <c r="O156" s="82">
        <v>0.5</v>
      </c>
      <c r="P156" s="88">
        <f t="shared" si="87"/>
        <v>15958.607450562</v>
      </c>
      <c r="Q156" s="90"/>
      <c r="AQ156" s="83">
        <v>3535</v>
      </c>
      <c r="AR156" s="84">
        <v>1.704</v>
      </c>
      <c r="AS156" s="85">
        <v>1</v>
      </c>
      <c r="AT156" s="85">
        <v>0</v>
      </c>
      <c r="AU156" s="73">
        <f t="shared" si="88"/>
        <v>6023.64</v>
      </c>
      <c r="AV156" s="86">
        <v>1.97</v>
      </c>
      <c r="AW156" s="85">
        <v>1.87</v>
      </c>
      <c r="AX156" s="85">
        <v>0.92</v>
      </c>
      <c r="AY156" s="76">
        <f t="shared" si="89"/>
        <v>2.7204</v>
      </c>
      <c r="AZ156" s="86">
        <v>1</v>
      </c>
      <c r="BA156" s="85">
        <v>0</v>
      </c>
      <c r="BB156" s="87">
        <v>0</v>
      </c>
      <c r="BC156" s="80">
        <f t="shared" si="90"/>
        <v>1</v>
      </c>
      <c r="BD156" s="86">
        <v>1.325</v>
      </c>
      <c r="BE156" s="82">
        <v>0.5</v>
      </c>
      <c r="BF156" s="88">
        <f t="shared" si="91"/>
        <v>21386.705222862</v>
      </c>
      <c r="BG156" s="90"/>
    </row>
    <row r="157" customHeight="1" spans="1:59">
      <c r="A157" s="83">
        <v>3535</v>
      </c>
      <c r="B157" s="84">
        <v>1.9</v>
      </c>
      <c r="C157" s="85">
        <v>1</v>
      </c>
      <c r="D157" s="85">
        <v>0</v>
      </c>
      <c r="E157" s="73">
        <f t="shared" si="84"/>
        <v>6716.5</v>
      </c>
      <c r="F157" s="86">
        <v>1.47</v>
      </c>
      <c r="G157" s="85">
        <v>1.87</v>
      </c>
      <c r="H157" s="85">
        <v>0.92</v>
      </c>
      <c r="I157" s="76">
        <f t="shared" si="85"/>
        <v>2.7204</v>
      </c>
      <c r="J157" s="86">
        <v>1</v>
      </c>
      <c r="K157" s="85">
        <v>0</v>
      </c>
      <c r="L157" s="87">
        <v>0</v>
      </c>
      <c r="M157" s="80">
        <f t="shared" si="86"/>
        <v>1</v>
      </c>
      <c r="N157" s="86">
        <v>1.325</v>
      </c>
      <c r="O157" s="82">
        <v>0.5</v>
      </c>
      <c r="P157" s="88">
        <f t="shared" si="87"/>
        <v>17794.221922575</v>
      </c>
      <c r="Q157" s="90"/>
      <c r="AQ157" s="83">
        <v>3535</v>
      </c>
      <c r="AR157" s="84">
        <v>1.9</v>
      </c>
      <c r="AS157" s="85">
        <v>1</v>
      </c>
      <c r="AT157" s="85">
        <v>0</v>
      </c>
      <c r="AU157" s="73">
        <f t="shared" si="88"/>
        <v>6716.5</v>
      </c>
      <c r="AV157" s="86">
        <v>1.47</v>
      </c>
      <c r="AW157" s="85">
        <v>1.87</v>
      </c>
      <c r="AX157" s="85">
        <v>0.92</v>
      </c>
      <c r="AY157" s="76">
        <f t="shared" si="89"/>
        <v>2.7204</v>
      </c>
      <c r="AZ157" s="86">
        <v>1</v>
      </c>
      <c r="BA157" s="85">
        <v>0</v>
      </c>
      <c r="BB157" s="87">
        <v>0</v>
      </c>
      <c r="BC157" s="80">
        <f t="shared" si="90"/>
        <v>1</v>
      </c>
      <c r="BD157" s="86">
        <v>1.325</v>
      </c>
      <c r="BE157" s="82">
        <v>0.5</v>
      </c>
      <c r="BF157" s="88">
        <f t="shared" si="91"/>
        <v>17794.221922575</v>
      </c>
      <c r="BG157" s="90"/>
    </row>
    <row r="158" customHeight="1" spans="1:59">
      <c r="A158" s="91" t="s">
        <v>41</v>
      </c>
      <c r="B158" s="92"/>
      <c r="C158" s="92"/>
      <c r="D158" s="92"/>
      <c r="E158" s="92"/>
      <c r="F158" s="92"/>
      <c r="G158" s="92"/>
      <c r="H158" s="93">
        <f>SUM(P136:P157)</f>
        <v>479900.799871888</v>
      </c>
      <c r="I158" s="94"/>
      <c r="J158" s="94"/>
      <c r="K158" s="94"/>
      <c r="L158" s="94"/>
      <c r="M158" s="94"/>
      <c r="N158" s="94"/>
      <c r="O158" s="94"/>
      <c r="P158" s="95"/>
      <c r="Q158" s="96"/>
      <c r="AQ158" s="91" t="s">
        <v>42</v>
      </c>
      <c r="AR158" s="92"/>
      <c r="AS158" s="92"/>
      <c r="AT158" s="92"/>
      <c r="AU158" s="92"/>
      <c r="AV158" s="92"/>
      <c r="AW158" s="92"/>
      <c r="AX158" s="93">
        <f>SUM(BF136:BF157)</f>
        <v>618317.293065539</v>
      </c>
      <c r="AY158" s="94"/>
      <c r="AZ158" s="94"/>
      <c r="BA158" s="94"/>
      <c r="BB158" s="94"/>
      <c r="BC158" s="94"/>
      <c r="BD158" s="94"/>
      <c r="BE158" s="94"/>
      <c r="BF158" s="95"/>
      <c r="BG158" s="96"/>
    </row>
    <row r="159" customHeight="1" spans="1:59">
      <c r="A159" s="97"/>
      <c r="B159" s="97"/>
      <c r="C159" s="97"/>
      <c r="D159" s="97"/>
      <c r="E159" s="97"/>
      <c r="F159" s="97"/>
      <c r="G159" s="97"/>
      <c r="H159" s="98"/>
      <c r="I159" s="99"/>
      <c r="J159" s="99"/>
      <c r="K159" s="99"/>
      <c r="L159" s="99"/>
      <c r="M159" s="99"/>
      <c r="N159" s="99"/>
      <c r="O159" s="99"/>
      <c r="P159" s="99"/>
      <c r="Q159" s="96"/>
      <c r="AQ159" s="97"/>
      <c r="AR159" s="97"/>
      <c r="AS159" s="97"/>
      <c r="AT159" s="97"/>
      <c r="AU159" s="97"/>
      <c r="AV159" s="97"/>
      <c r="AW159" s="97"/>
      <c r="AX159" s="98"/>
      <c r="AY159" s="99"/>
      <c r="AZ159" s="99"/>
      <c r="BA159" s="99"/>
      <c r="BB159" s="99"/>
      <c r="BC159" s="99"/>
      <c r="BD159" s="99"/>
      <c r="BE159" s="99"/>
      <c r="BF159" s="99"/>
      <c r="BG159" s="96"/>
    </row>
    <row r="160" customHeight="1" spans="1:59">
      <c r="A160" s="97"/>
      <c r="B160" s="97"/>
      <c r="C160" s="97"/>
      <c r="D160" s="97"/>
      <c r="E160" s="97"/>
      <c r="F160" s="97"/>
      <c r="G160" s="97"/>
      <c r="H160" s="100"/>
      <c r="I160" s="101"/>
      <c r="J160" s="101"/>
      <c r="K160" s="101"/>
      <c r="L160" s="101"/>
      <c r="M160" s="101"/>
      <c r="N160" s="101"/>
      <c r="O160" s="101"/>
      <c r="P160" s="101"/>
      <c r="Q160" s="102"/>
      <c r="AQ160" s="97"/>
      <c r="AR160" s="97"/>
      <c r="AS160" s="97"/>
      <c r="AT160" s="97"/>
      <c r="AU160" s="97"/>
      <c r="AV160" s="97"/>
      <c r="AW160" s="97"/>
      <c r="AX160" s="100"/>
      <c r="AY160" s="101"/>
      <c r="AZ160" s="101"/>
      <c r="BA160" s="101"/>
      <c r="BB160" s="101"/>
      <c r="BC160" s="101"/>
      <c r="BD160" s="101"/>
      <c r="BE160" s="101"/>
      <c r="BF160" s="101"/>
      <c r="BG160" s="102"/>
    </row>
    <row r="162" customHeight="1" spans="1:59">
      <c r="A162" s="53" t="s">
        <v>0</v>
      </c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5"/>
      <c r="Q162" s="56"/>
      <c r="AQ162" s="53" t="s">
        <v>0</v>
      </c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5"/>
      <c r="BG162" s="56"/>
    </row>
    <row r="163" customHeight="1" spans="1:59">
      <c r="A163" s="57" t="s">
        <v>1</v>
      </c>
      <c r="B163" s="58"/>
      <c r="C163" s="58"/>
      <c r="D163" s="58"/>
      <c r="E163" s="59"/>
      <c r="F163" s="60" t="s">
        <v>2</v>
      </c>
      <c r="G163" s="61"/>
      <c r="H163" s="61"/>
      <c r="I163" s="62"/>
      <c r="J163" s="63" t="s">
        <v>3</v>
      </c>
      <c r="K163" s="64"/>
      <c r="L163" s="65"/>
      <c r="M163" s="66"/>
      <c r="N163" s="67" t="s">
        <v>4</v>
      </c>
      <c r="O163" s="68"/>
      <c r="P163" s="69" t="s">
        <v>5</v>
      </c>
      <c r="Q163" s="70" t="s">
        <v>33</v>
      </c>
      <c r="AQ163" s="57" t="s">
        <v>1</v>
      </c>
      <c r="AR163" s="58"/>
      <c r="AS163" s="58"/>
      <c r="AT163" s="58"/>
      <c r="AU163" s="59"/>
      <c r="AV163" s="60" t="s">
        <v>2</v>
      </c>
      <c r="AW163" s="61"/>
      <c r="AX163" s="61"/>
      <c r="AY163" s="62"/>
      <c r="AZ163" s="63" t="s">
        <v>3</v>
      </c>
      <c r="BA163" s="64"/>
      <c r="BB163" s="65"/>
      <c r="BC163" s="66"/>
      <c r="BD163" s="67" t="s">
        <v>4</v>
      </c>
      <c r="BE163" s="68"/>
      <c r="BF163" s="69" t="s">
        <v>5</v>
      </c>
      <c r="BG163" s="70" t="s">
        <v>33</v>
      </c>
    </row>
    <row r="164" customHeight="1" spans="1:59">
      <c r="A164" s="71" t="s">
        <v>6</v>
      </c>
      <c r="B164" s="72" t="s">
        <v>7</v>
      </c>
      <c r="C164" s="72" t="s">
        <v>8</v>
      </c>
      <c r="D164" s="72" t="s">
        <v>34</v>
      </c>
      <c r="E164" s="73" t="s">
        <v>1</v>
      </c>
      <c r="F164" s="74" t="s">
        <v>14</v>
      </c>
      <c r="G164" s="75" t="s">
        <v>15</v>
      </c>
      <c r="H164" s="75" t="s">
        <v>16</v>
      </c>
      <c r="I164" s="76" t="s">
        <v>17</v>
      </c>
      <c r="J164" s="77" t="s">
        <v>18</v>
      </c>
      <c r="K164" s="78" t="s">
        <v>19</v>
      </c>
      <c r="L164" s="79" t="s">
        <v>20</v>
      </c>
      <c r="M164" s="80" t="s">
        <v>21</v>
      </c>
      <c r="N164" s="81" t="s">
        <v>22</v>
      </c>
      <c r="O164" s="82" t="s">
        <v>23</v>
      </c>
      <c r="P164" s="69"/>
      <c r="Q164" s="70"/>
      <c r="AQ164" s="71" t="s">
        <v>6</v>
      </c>
      <c r="AR164" s="72" t="s">
        <v>7</v>
      </c>
      <c r="AS164" s="72" t="s">
        <v>8</v>
      </c>
      <c r="AT164" s="72" t="s">
        <v>34</v>
      </c>
      <c r="AU164" s="73" t="s">
        <v>1</v>
      </c>
      <c r="AV164" s="74" t="s">
        <v>14</v>
      </c>
      <c r="AW164" s="75" t="s">
        <v>15</v>
      </c>
      <c r="AX164" s="75" t="s">
        <v>16</v>
      </c>
      <c r="AY164" s="76" t="s">
        <v>17</v>
      </c>
      <c r="AZ164" s="77" t="s">
        <v>18</v>
      </c>
      <c r="BA164" s="78" t="s">
        <v>19</v>
      </c>
      <c r="BB164" s="79" t="s">
        <v>20</v>
      </c>
      <c r="BC164" s="80" t="s">
        <v>21</v>
      </c>
      <c r="BD164" s="81" t="s">
        <v>22</v>
      </c>
      <c r="BE164" s="82" t="s">
        <v>23</v>
      </c>
      <c r="BF164" s="69"/>
      <c r="BG164" s="70"/>
    </row>
    <row r="165" customHeight="1" spans="1:59">
      <c r="A165" s="83">
        <v>3346</v>
      </c>
      <c r="B165" s="84">
        <v>2.08</v>
      </c>
      <c r="C165" s="85">
        <v>1</v>
      </c>
      <c r="D165" s="85">
        <v>0</v>
      </c>
      <c r="E165" s="73">
        <f t="shared" ref="E165:E201" si="92">A165*B165*C165+D165</f>
        <v>6959.68</v>
      </c>
      <c r="F165" s="86">
        <v>2.17</v>
      </c>
      <c r="G165" s="85">
        <v>1.76</v>
      </c>
      <c r="H165" s="85">
        <v>0.85</v>
      </c>
      <c r="I165" s="76">
        <f t="shared" ref="I165:I201" si="93">G165*H165+1</f>
        <v>2.496</v>
      </c>
      <c r="J165" s="86">
        <v>1</v>
      </c>
      <c r="K165" s="85">
        <v>0</v>
      </c>
      <c r="L165" s="87">
        <v>0</v>
      </c>
      <c r="M165" s="80">
        <f t="shared" ref="M165:M201" si="94">1+2.78*K165/(K165+1400)+L165</f>
        <v>1</v>
      </c>
      <c r="N165" s="86">
        <v>1.325</v>
      </c>
      <c r="O165" s="82">
        <v>0.5</v>
      </c>
      <c r="P165" s="88">
        <f t="shared" ref="P165:P201" si="95">E165*F165*I165*J165*(M165)*N165*O165</f>
        <v>24973.50326016</v>
      </c>
      <c r="Q165" s="89"/>
      <c r="AQ165" s="83">
        <v>3346</v>
      </c>
      <c r="AR165" s="84">
        <v>2.08</v>
      </c>
      <c r="AS165" s="85">
        <v>1</v>
      </c>
      <c r="AT165" s="85">
        <v>0</v>
      </c>
      <c r="AU165" s="73">
        <f t="shared" ref="AU165:AU201" si="96">AQ165*AR165*AS165+AT165</f>
        <v>6959.68</v>
      </c>
      <c r="AV165" s="86">
        <v>2.67</v>
      </c>
      <c r="AW165" s="85">
        <v>1.76</v>
      </c>
      <c r="AX165" s="85">
        <v>0.85</v>
      </c>
      <c r="AY165" s="76">
        <f t="shared" ref="AY165:AY201" si="97">AW165*AX165+1</f>
        <v>2.496</v>
      </c>
      <c r="AZ165" s="86">
        <v>1</v>
      </c>
      <c r="BA165" s="85">
        <v>0</v>
      </c>
      <c r="BB165" s="87">
        <v>0</v>
      </c>
      <c r="BC165" s="80">
        <f t="shared" ref="BC165:BC201" si="98">1+2.78*BA165/(BA165+1400)+BB165</f>
        <v>1</v>
      </c>
      <c r="BD165" s="86">
        <v>1.325</v>
      </c>
      <c r="BE165" s="82">
        <v>0.5</v>
      </c>
      <c r="BF165" s="88">
        <f t="shared" ref="BF165:BF201" si="99">AU165*AV165*AY165*AZ165*(BC165)*BD165*BE165</f>
        <v>30727.76668416</v>
      </c>
      <c r="BG165" s="89"/>
    </row>
    <row r="166" customHeight="1" spans="1:59">
      <c r="A166" s="83">
        <v>3346</v>
      </c>
      <c r="B166" s="84">
        <v>2.08</v>
      </c>
      <c r="C166" s="85">
        <v>1</v>
      </c>
      <c r="D166" s="85">
        <v>0</v>
      </c>
      <c r="E166" s="73">
        <f t="shared" si="92"/>
        <v>6959.68</v>
      </c>
      <c r="F166" s="86">
        <v>2.17</v>
      </c>
      <c r="G166" s="85">
        <v>1.76</v>
      </c>
      <c r="H166" s="85">
        <v>0.85</v>
      </c>
      <c r="I166" s="76">
        <f t="shared" si="93"/>
        <v>2.496</v>
      </c>
      <c r="J166" s="86">
        <v>1</v>
      </c>
      <c r="K166" s="85">
        <v>0</v>
      </c>
      <c r="L166" s="87">
        <v>0</v>
      </c>
      <c r="M166" s="80">
        <f t="shared" si="94"/>
        <v>1</v>
      </c>
      <c r="N166" s="86">
        <v>1.325</v>
      </c>
      <c r="O166" s="82">
        <v>0.5</v>
      </c>
      <c r="P166" s="88">
        <f t="shared" si="95"/>
        <v>24973.50326016</v>
      </c>
      <c r="Q166" s="90"/>
      <c r="AQ166" s="83">
        <v>3346</v>
      </c>
      <c r="AR166" s="84">
        <v>2.08</v>
      </c>
      <c r="AS166" s="85">
        <v>1</v>
      </c>
      <c r="AT166" s="85">
        <v>0</v>
      </c>
      <c r="AU166" s="73">
        <f t="shared" si="96"/>
        <v>6959.68</v>
      </c>
      <c r="AV166" s="86">
        <v>2.67</v>
      </c>
      <c r="AW166" s="85">
        <v>1.76</v>
      </c>
      <c r="AX166" s="85">
        <v>0.85</v>
      </c>
      <c r="AY166" s="76">
        <f t="shared" si="97"/>
        <v>2.496</v>
      </c>
      <c r="AZ166" s="86">
        <v>1</v>
      </c>
      <c r="BA166" s="85">
        <v>0</v>
      </c>
      <c r="BB166" s="87">
        <v>0</v>
      </c>
      <c r="BC166" s="80">
        <f t="shared" si="98"/>
        <v>1</v>
      </c>
      <c r="BD166" s="86">
        <v>1.325</v>
      </c>
      <c r="BE166" s="82">
        <v>0.5</v>
      </c>
      <c r="BF166" s="88">
        <f t="shared" si="99"/>
        <v>30727.76668416</v>
      </c>
      <c r="BG166" s="90"/>
    </row>
    <row r="167" customHeight="1" spans="1:59">
      <c r="A167" s="83">
        <v>3346</v>
      </c>
      <c r="B167" s="84">
        <v>2.08</v>
      </c>
      <c r="C167" s="85">
        <v>1</v>
      </c>
      <c r="D167" s="85">
        <v>0</v>
      </c>
      <c r="E167" s="73">
        <f t="shared" si="92"/>
        <v>6959.68</v>
      </c>
      <c r="F167" s="86">
        <v>2.17</v>
      </c>
      <c r="G167" s="85">
        <v>1.76</v>
      </c>
      <c r="H167" s="85">
        <v>0.85</v>
      </c>
      <c r="I167" s="76">
        <f t="shared" si="93"/>
        <v>2.496</v>
      </c>
      <c r="J167" s="86">
        <v>1</v>
      </c>
      <c r="K167" s="85">
        <v>0</v>
      </c>
      <c r="L167" s="87">
        <v>0</v>
      </c>
      <c r="M167" s="80">
        <f t="shared" si="94"/>
        <v>1</v>
      </c>
      <c r="N167" s="86">
        <v>1.325</v>
      </c>
      <c r="O167" s="82">
        <v>0.5</v>
      </c>
      <c r="P167" s="88">
        <f t="shared" si="95"/>
        <v>24973.50326016</v>
      </c>
      <c r="Q167" s="90"/>
      <c r="AQ167" s="83">
        <v>3346</v>
      </c>
      <c r="AR167" s="84">
        <v>2.08</v>
      </c>
      <c r="AS167" s="85">
        <v>1</v>
      </c>
      <c r="AT167" s="85">
        <v>0</v>
      </c>
      <c r="AU167" s="73">
        <f t="shared" si="96"/>
        <v>6959.68</v>
      </c>
      <c r="AV167" s="86">
        <v>2.67</v>
      </c>
      <c r="AW167" s="85">
        <v>1.76</v>
      </c>
      <c r="AX167" s="85">
        <v>0.85</v>
      </c>
      <c r="AY167" s="76">
        <f t="shared" si="97"/>
        <v>2.496</v>
      </c>
      <c r="AZ167" s="86">
        <v>1</v>
      </c>
      <c r="BA167" s="85">
        <v>0</v>
      </c>
      <c r="BB167" s="87">
        <v>0</v>
      </c>
      <c r="BC167" s="80">
        <f t="shared" si="98"/>
        <v>1</v>
      </c>
      <c r="BD167" s="86">
        <v>1.325</v>
      </c>
      <c r="BE167" s="82">
        <v>0.5</v>
      </c>
      <c r="BF167" s="88">
        <f t="shared" si="99"/>
        <v>30727.76668416</v>
      </c>
      <c r="BG167" s="90"/>
    </row>
    <row r="168" customHeight="1" spans="1:59">
      <c r="A168" s="83">
        <v>3346</v>
      </c>
      <c r="B168" s="84">
        <v>2.08</v>
      </c>
      <c r="C168" s="85">
        <v>1</v>
      </c>
      <c r="D168" s="85">
        <v>0</v>
      </c>
      <c r="E168" s="73">
        <f t="shared" si="92"/>
        <v>6959.68</v>
      </c>
      <c r="F168" s="86">
        <v>2.17</v>
      </c>
      <c r="G168" s="85">
        <v>1.76</v>
      </c>
      <c r="H168" s="85">
        <v>0.85</v>
      </c>
      <c r="I168" s="76">
        <f t="shared" si="93"/>
        <v>2.496</v>
      </c>
      <c r="J168" s="86">
        <v>1</v>
      </c>
      <c r="K168" s="85">
        <v>0</v>
      </c>
      <c r="L168" s="87">
        <v>0</v>
      </c>
      <c r="M168" s="80">
        <f t="shared" si="94"/>
        <v>1</v>
      </c>
      <c r="N168" s="86">
        <v>1.325</v>
      </c>
      <c r="O168" s="82">
        <v>0.5</v>
      </c>
      <c r="P168" s="88">
        <f t="shared" si="95"/>
        <v>24973.50326016</v>
      </c>
      <c r="Q168" s="90"/>
      <c r="AQ168" s="83">
        <v>3346</v>
      </c>
      <c r="AR168" s="84">
        <v>2.08</v>
      </c>
      <c r="AS168" s="85">
        <v>1</v>
      </c>
      <c r="AT168" s="85">
        <v>0</v>
      </c>
      <c r="AU168" s="73">
        <f t="shared" si="96"/>
        <v>6959.68</v>
      </c>
      <c r="AV168" s="86">
        <v>2.67</v>
      </c>
      <c r="AW168" s="85">
        <v>1.76</v>
      </c>
      <c r="AX168" s="85">
        <v>0.85</v>
      </c>
      <c r="AY168" s="76">
        <f t="shared" si="97"/>
        <v>2.496</v>
      </c>
      <c r="AZ168" s="86">
        <v>1</v>
      </c>
      <c r="BA168" s="85">
        <v>0</v>
      </c>
      <c r="BB168" s="87">
        <v>0</v>
      </c>
      <c r="BC168" s="80">
        <f t="shared" si="98"/>
        <v>1</v>
      </c>
      <c r="BD168" s="86">
        <v>1.325</v>
      </c>
      <c r="BE168" s="82">
        <v>0.5</v>
      </c>
      <c r="BF168" s="88">
        <f t="shared" si="99"/>
        <v>30727.76668416</v>
      </c>
      <c r="BG168" s="90"/>
    </row>
    <row r="169" customHeight="1" spans="1:59">
      <c r="A169" s="83">
        <v>3346</v>
      </c>
      <c r="B169" s="84">
        <v>2.08</v>
      </c>
      <c r="C169" s="85">
        <v>1</v>
      </c>
      <c r="D169" s="85">
        <v>0</v>
      </c>
      <c r="E169" s="73">
        <f t="shared" si="92"/>
        <v>6959.68</v>
      </c>
      <c r="F169" s="86">
        <v>2.17</v>
      </c>
      <c r="G169" s="85">
        <v>1.76</v>
      </c>
      <c r="H169" s="85">
        <v>0.85</v>
      </c>
      <c r="I169" s="76">
        <f t="shared" si="93"/>
        <v>2.496</v>
      </c>
      <c r="J169" s="86">
        <v>1</v>
      </c>
      <c r="K169" s="85">
        <v>0</v>
      </c>
      <c r="L169" s="87">
        <v>0</v>
      </c>
      <c r="M169" s="80">
        <f t="shared" si="94"/>
        <v>1</v>
      </c>
      <c r="N169" s="86">
        <v>1.325</v>
      </c>
      <c r="O169" s="82">
        <v>0.5</v>
      </c>
      <c r="P169" s="88">
        <f t="shared" si="95"/>
        <v>24973.50326016</v>
      </c>
      <c r="Q169" s="90"/>
      <c r="AQ169" s="83">
        <v>3346</v>
      </c>
      <c r="AR169" s="84">
        <v>2.08</v>
      </c>
      <c r="AS169" s="85">
        <v>1</v>
      </c>
      <c r="AT169" s="85">
        <v>0</v>
      </c>
      <c r="AU169" s="73">
        <f t="shared" si="96"/>
        <v>6959.68</v>
      </c>
      <c r="AV169" s="86">
        <v>2.67</v>
      </c>
      <c r="AW169" s="85">
        <v>1.76</v>
      </c>
      <c r="AX169" s="85">
        <v>0.85</v>
      </c>
      <c r="AY169" s="76">
        <f t="shared" si="97"/>
        <v>2.496</v>
      </c>
      <c r="AZ169" s="86">
        <v>1</v>
      </c>
      <c r="BA169" s="85">
        <v>0</v>
      </c>
      <c r="BB169" s="87">
        <v>0</v>
      </c>
      <c r="BC169" s="80">
        <f t="shared" si="98"/>
        <v>1</v>
      </c>
      <c r="BD169" s="86">
        <v>1.325</v>
      </c>
      <c r="BE169" s="82">
        <v>0.5</v>
      </c>
      <c r="BF169" s="88">
        <f t="shared" si="99"/>
        <v>30727.76668416</v>
      </c>
      <c r="BG169" s="90"/>
    </row>
    <row r="170" customHeight="1" spans="1:59">
      <c r="A170" s="83">
        <v>3346</v>
      </c>
      <c r="B170" s="84">
        <v>2.08</v>
      </c>
      <c r="C170" s="85">
        <v>1</v>
      </c>
      <c r="D170" s="85">
        <v>0</v>
      </c>
      <c r="E170" s="73">
        <f t="shared" si="92"/>
        <v>6959.68</v>
      </c>
      <c r="F170" s="86">
        <v>2.17</v>
      </c>
      <c r="G170" s="85">
        <v>1.76</v>
      </c>
      <c r="H170" s="85">
        <v>0.85</v>
      </c>
      <c r="I170" s="76">
        <f t="shared" si="93"/>
        <v>2.496</v>
      </c>
      <c r="J170" s="86">
        <v>1</v>
      </c>
      <c r="K170" s="85">
        <v>0</v>
      </c>
      <c r="L170" s="87">
        <v>0</v>
      </c>
      <c r="M170" s="80">
        <f t="shared" si="94"/>
        <v>1</v>
      </c>
      <c r="N170" s="86">
        <v>1.325</v>
      </c>
      <c r="O170" s="82">
        <v>0.5</v>
      </c>
      <c r="P170" s="88">
        <f t="shared" si="95"/>
        <v>24973.50326016</v>
      </c>
      <c r="Q170" s="90"/>
      <c r="AQ170" s="83">
        <v>3346</v>
      </c>
      <c r="AR170" s="84">
        <v>2.08</v>
      </c>
      <c r="AS170" s="85">
        <v>1</v>
      </c>
      <c r="AT170" s="85">
        <v>0</v>
      </c>
      <c r="AU170" s="73">
        <f t="shared" si="96"/>
        <v>6959.68</v>
      </c>
      <c r="AV170" s="86">
        <v>2.67</v>
      </c>
      <c r="AW170" s="85">
        <v>1.76</v>
      </c>
      <c r="AX170" s="85">
        <v>0.85</v>
      </c>
      <c r="AY170" s="76">
        <f t="shared" si="97"/>
        <v>2.496</v>
      </c>
      <c r="AZ170" s="86">
        <v>1</v>
      </c>
      <c r="BA170" s="85">
        <v>0</v>
      </c>
      <c r="BB170" s="87">
        <v>0</v>
      </c>
      <c r="BC170" s="80">
        <f t="shared" si="98"/>
        <v>1</v>
      </c>
      <c r="BD170" s="86">
        <v>1.325</v>
      </c>
      <c r="BE170" s="82">
        <v>0.5</v>
      </c>
      <c r="BF170" s="88">
        <f t="shared" si="99"/>
        <v>30727.76668416</v>
      </c>
      <c r="BG170" s="90"/>
    </row>
    <row r="171" customHeight="1" spans="1:59">
      <c r="A171" s="83">
        <v>3346</v>
      </c>
      <c r="B171" s="84">
        <v>2.08</v>
      </c>
      <c r="C171" s="85">
        <v>1</v>
      </c>
      <c r="D171" s="85">
        <v>0</v>
      </c>
      <c r="E171" s="73">
        <f t="shared" si="92"/>
        <v>6959.68</v>
      </c>
      <c r="F171" s="86">
        <v>2.17</v>
      </c>
      <c r="G171" s="85">
        <v>1.76</v>
      </c>
      <c r="H171" s="85">
        <v>0.85</v>
      </c>
      <c r="I171" s="76">
        <f t="shared" si="93"/>
        <v>2.496</v>
      </c>
      <c r="J171" s="86">
        <v>1</v>
      </c>
      <c r="K171" s="85">
        <v>0</v>
      </c>
      <c r="L171" s="87">
        <v>0</v>
      </c>
      <c r="M171" s="80">
        <f t="shared" si="94"/>
        <v>1</v>
      </c>
      <c r="N171" s="86">
        <v>1.325</v>
      </c>
      <c r="O171" s="82">
        <v>0.5</v>
      </c>
      <c r="P171" s="88">
        <f t="shared" si="95"/>
        <v>24973.50326016</v>
      </c>
      <c r="Q171" s="90"/>
      <c r="AQ171" s="83">
        <v>3346</v>
      </c>
      <c r="AR171" s="84">
        <v>2.08</v>
      </c>
      <c r="AS171" s="85">
        <v>1</v>
      </c>
      <c r="AT171" s="85">
        <v>0</v>
      </c>
      <c r="AU171" s="73">
        <f t="shared" si="96"/>
        <v>6959.68</v>
      </c>
      <c r="AV171" s="86">
        <v>2.67</v>
      </c>
      <c r="AW171" s="85">
        <v>1.76</v>
      </c>
      <c r="AX171" s="85">
        <v>0.85</v>
      </c>
      <c r="AY171" s="76">
        <f t="shared" si="97"/>
        <v>2.496</v>
      </c>
      <c r="AZ171" s="86">
        <v>1</v>
      </c>
      <c r="BA171" s="85">
        <v>0</v>
      </c>
      <c r="BB171" s="87">
        <v>0</v>
      </c>
      <c r="BC171" s="80">
        <f t="shared" si="98"/>
        <v>1</v>
      </c>
      <c r="BD171" s="86">
        <v>1.325</v>
      </c>
      <c r="BE171" s="82">
        <v>0.5</v>
      </c>
      <c r="BF171" s="88">
        <f t="shared" si="99"/>
        <v>30727.76668416</v>
      </c>
      <c r="BG171" s="90"/>
    </row>
    <row r="172" customHeight="1" spans="1:59">
      <c r="A172" s="83">
        <v>3346</v>
      </c>
      <c r="B172" s="84">
        <v>2.08</v>
      </c>
      <c r="C172" s="85">
        <v>1</v>
      </c>
      <c r="D172" s="85">
        <v>0</v>
      </c>
      <c r="E172" s="73">
        <f t="shared" si="92"/>
        <v>6959.68</v>
      </c>
      <c r="F172" s="86">
        <v>2.17</v>
      </c>
      <c r="G172" s="85">
        <v>1.76</v>
      </c>
      <c r="H172" s="85">
        <v>0.85</v>
      </c>
      <c r="I172" s="76">
        <f t="shared" si="93"/>
        <v>2.496</v>
      </c>
      <c r="J172" s="86">
        <v>1</v>
      </c>
      <c r="K172" s="85">
        <v>0</v>
      </c>
      <c r="L172" s="87">
        <v>0</v>
      </c>
      <c r="M172" s="80">
        <f t="shared" si="94"/>
        <v>1</v>
      </c>
      <c r="N172" s="86">
        <v>1.325</v>
      </c>
      <c r="O172" s="82">
        <v>0.5</v>
      </c>
      <c r="P172" s="88">
        <f t="shared" si="95"/>
        <v>24973.50326016</v>
      </c>
      <c r="Q172" s="90"/>
      <c r="AQ172" s="83">
        <v>3346</v>
      </c>
      <c r="AR172" s="84">
        <v>2.08</v>
      </c>
      <c r="AS172" s="85">
        <v>1</v>
      </c>
      <c r="AT172" s="85">
        <v>0</v>
      </c>
      <c r="AU172" s="73">
        <f t="shared" si="96"/>
        <v>6959.68</v>
      </c>
      <c r="AV172" s="86">
        <v>2.67</v>
      </c>
      <c r="AW172" s="85">
        <v>1.76</v>
      </c>
      <c r="AX172" s="85">
        <v>0.85</v>
      </c>
      <c r="AY172" s="76">
        <f t="shared" si="97"/>
        <v>2.496</v>
      </c>
      <c r="AZ172" s="86">
        <v>1</v>
      </c>
      <c r="BA172" s="85">
        <v>0</v>
      </c>
      <c r="BB172" s="87">
        <v>0</v>
      </c>
      <c r="BC172" s="80">
        <f t="shared" si="98"/>
        <v>1</v>
      </c>
      <c r="BD172" s="86">
        <v>1.325</v>
      </c>
      <c r="BE172" s="82">
        <v>0.5</v>
      </c>
      <c r="BF172" s="88">
        <f t="shared" si="99"/>
        <v>30727.76668416</v>
      </c>
      <c r="BG172" s="90"/>
    </row>
    <row r="173" customHeight="1" spans="1:59">
      <c r="A173" s="83">
        <v>3346</v>
      </c>
      <c r="B173" s="84">
        <v>2.08</v>
      </c>
      <c r="C173" s="85">
        <v>1</v>
      </c>
      <c r="D173" s="85">
        <v>0</v>
      </c>
      <c r="E173" s="73">
        <f t="shared" si="92"/>
        <v>6959.68</v>
      </c>
      <c r="F173" s="86">
        <v>2.17</v>
      </c>
      <c r="G173" s="85">
        <v>1.76</v>
      </c>
      <c r="H173" s="85">
        <v>0.85</v>
      </c>
      <c r="I173" s="76">
        <f t="shared" si="93"/>
        <v>2.496</v>
      </c>
      <c r="J173" s="86">
        <v>1</v>
      </c>
      <c r="K173" s="85">
        <v>0</v>
      </c>
      <c r="L173" s="87">
        <v>0</v>
      </c>
      <c r="M173" s="80">
        <f t="shared" si="94"/>
        <v>1</v>
      </c>
      <c r="N173" s="86">
        <v>1.325</v>
      </c>
      <c r="O173" s="82">
        <v>0.5</v>
      </c>
      <c r="P173" s="88">
        <f t="shared" si="95"/>
        <v>24973.50326016</v>
      </c>
      <c r="Q173" s="90"/>
      <c r="AQ173" s="83">
        <v>3346</v>
      </c>
      <c r="AR173" s="84">
        <v>2.08</v>
      </c>
      <c r="AS173" s="85">
        <v>1</v>
      </c>
      <c r="AT173" s="85">
        <v>0</v>
      </c>
      <c r="AU173" s="73">
        <f t="shared" si="96"/>
        <v>6959.68</v>
      </c>
      <c r="AV173" s="86">
        <v>2.67</v>
      </c>
      <c r="AW173" s="85">
        <v>1.76</v>
      </c>
      <c r="AX173" s="85">
        <v>0.85</v>
      </c>
      <c r="AY173" s="76">
        <f t="shared" si="97"/>
        <v>2.496</v>
      </c>
      <c r="AZ173" s="86">
        <v>1</v>
      </c>
      <c r="BA173" s="85">
        <v>0</v>
      </c>
      <c r="BB173" s="87">
        <v>0</v>
      </c>
      <c r="BC173" s="80">
        <f t="shared" si="98"/>
        <v>1</v>
      </c>
      <c r="BD173" s="86">
        <v>1.325</v>
      </c>
      <c r="BE173" s="82">
        <v>0.5</v>
      </c>
      <c r="BF173" s="88">
        <f t="shared" si="99"/>
        <v>30727.76668416</v>
      </c>
      <c r="BG173" s="90"/>
    </row>
    <row r="174" customHeight="1" spans="1:59">
      <c r="A174" s="83">
        <v>3346</v>
      </c>
      <c r="B174" s="84">
        <v>2.08</v>
      </c>
      <c r="C174" s="85">
        <v>1</v>
      </c>
      <c r="D174" s="85">
        <v>0</v>
      </c>
      <c r="E174" s="73">
        <f t="shared" si="92"/>
        <v>6959.68</v>
      </c>
      <c r="F174" s="86">
        <v>2.17</v>
      </c>
      <c r="G174" s="85">
        <v>1.76</v>
      </c>
      <c r="H174" s="85">
        <v>0.85</v>
      </c>
      <c r="I174" s="76">
        <f t="shared" si="93"/>
        <v>2.496</v>
      </c>
      <c r="J174" s="86">
        <v>1</v>
      </c>
      <c r="K174" s="85">
        <v>0</v>
      </c>
      <c r="L174" s="87">
        <v>0</v>
      </c>
      <c r="M174" s="80">
        <f t="shared" si="94"/>
        <v>1</v>
      </c>
      <c r="N174" s="86">
        <v>1.325</v>
      </c>
      <c r="O174" s="82">
        <v>0.5</v>
      </c>
      <c r="P174" s="88">
        <f t="shared" si="95"/>
        <v>24973.50326016</v>
      </c>
      <c r="Q174" s="90"/>
      <c r="AQ174" s="83">
        <v>3346</v>
      </c>
      <c r="AR174" s="84">
        <v>2.08</v>
      </c>
      <c r="AS174" s="85">
        <v>1</v>
      </c>
      <c r="AT174" s="85">
        <v>0</v>
      </c>
      <c r="AU174" s="73">
        <f t="shared" si="96"/>
        <v>6959.68</v>
      </c>
      <c r="AV174" s="86">
        <v>2.67</v>
      </c>
      <c r="AW174" s="85">
        <v>1.76</v>
      </c>
      <c r="AX174" s="85">
        <v>0.85</v>
      </c>
      <c r="AY174" s="76">
        <f t="shared" si="97"/>
        <v>2.496</v>
      </c>
      <c r="AZ174" s="86">
        <v>1</v>
      </c>
      <c r="BA174" s="85">
        <v>0</v>
      </c>
      <c r="BB174" s="87">
        <v>0</v>
      </c>
      <c r="BC174" s="80">
        <f t="shared" si="98"/>
        <v>1</v>
      </c>
      <c r="BD174" s="86">
        <v>1.325</v>
      </c>
      <c r="BE174" s="82">
        <v>0.5</v>
      </c>
      <c r="BF174" s="88">
        <f t="shared" si="99"/>
        <v>30727.76668416</v>
      </c>
      <c r="BG174" s="90"/>
    </row>
    <row r="175" customHeight="1" spans="1:59">
      <c r="A175" s="83">
        <v>3346</v>
      </c>
      <c r="B175" s="84">
        <v>2.08</v>
      </c>
      <c r="C175" s="85">
        <v>1</v>
      </c>
      <c r="D175" s="85">
        <v>0</v>
      </c>
      <c r="E175" s="73">
        <f t="shared" si="92"/>
        <v>6959.68</v>
      </c>
      <c r="F175" s="86">
        <v>2.17</v>
      </c>
      <c r="G175" s="85">
        <v>1.76</v>
      </c>
      <c r="H175" s="85">
        <v>0.85</v>
      </c>
      <c r="I175" s="76">
        <f t="shared" si="93"/>
        <v>2.496</v>
      </c>
      <c r="J175" s="86">
        <v>1</v>
      </c>
      <c r="K175" s="85">
        <v>0</v>
      </c>
      <c r="L175" s="87">
        <v>0</v>
      </c>
      <c r="M175" s="80">
        <f t="shared" si="94"/>
        <v>1</v>
      </c>
      <c r="N175" s="86">
        <v>1.325</v>
      </c>
      <c r="O175" s="82">
        <v>0.5</v>
      </c>
      <c r="P175" s="88">
        <f t="shared" si="95"/>
        <v>24973.50326016</v>
      </c>
      <c r="Q175" s="90"/>
      <c r="AQ175" s="83">
        <v>3346</v>
      </c>
      <c r="AR175" s="84">
        <v>2.08</v>
      </c>
      <c r="AS175" s="85">
        <v>1</v>
      </c>
      <c r="AT175" s="85">
        <v>0</v>
      </c>
      <c r="AU175" s="73">
        <f t="shared" si="96"/>
        <v>6959.68</v>
      </c>
      <c r="AV175" s="86">
        <v>2.67</v>
      </c>
      <c r="AW175" s="85">
        <v>1.76</v>
      </c>
      <c r="AX175" s="85">
        <v>0.85</v>
      </c>
      <c r="AY175" s="76">
        <f t="shared" si="97"/>
        <v>2.496</v>
      </c>
      <c r="AZ175" s="86">
        <v>1</v>
      </c>
      <c r="BA175" s="85">
        <v>0</v>
      </c>
      <c r="BB175" s="87">
        <v>0</v>
      </c>
      <c r="BC175" s="80">
        <f t="shared" si="98"/>
        <v>1</v>
      </c>
      <c r="BD175" s="86">
        <v>1.325</v>
      </c>
      <c r="BE175" s="82">
        <v>0.5</v>
      </c>
      <c r="BF175" s="88">
        <f t="shared" si="99"/>
        <v>30727.76668416</v>
      </c>
      <c r="BG175" s="90"/>
    </row>
    <row r="176" customHeight="1" spans="1:59">
      <c r="A176" s="83">
        <v>3346</v>
      </c>
      <c r="B176" s="84">
        <v>2.08</v>
      </c>
      <c r="C176" s="85">
        <v>1</v>
      </c>
      <c r="D176" s="85">
        <v>0</v>
      </c>
      <c r="E176" s="73">
        <f t="shared" si="92"/>
        <v>6959.68</v>
      </c>
      <c r="F176" s="86">
        <v>2.17</v>
      </c>
      <c r="G176" s="85">
        <v>1.76</v>
      </c>
      <c r="H176" s="85">
        <v>0.85</v>
      </c>
      <c r="I176" s="76">
        <f t="shared" si="93"/>
        <v>2.496</v>
      </c>
      <c r="J176" s="86">
        <v>1</v>
      </c>
      <c r="K176" s="85">
        <v>0</v>
      </c>
      <c r="L176" s="87">
        <v>0</v>
      </c>
      <c r="M176" s="80">
        <f t="shared" si="94"/>
        <v>1</v>
      </c>
      <c r="N176" s="86">
        <v>1.325</v>
      </c>
      <c r="O176" s="82">
        <v>0.5</v>
      </c>
      <c r="P176" s="88">
        <f t="shared" si="95"/>
        <v>24973.50326016</v>
      </c>
      <c r="Q176" s="90"/>
      <c r="AQ176" s="83">
        <v>3346</v>
      </c>
      <c r="AR176" s="84">
        <v>2.08</v>
      </c>
      <c r="AS176" s="85">
        <v>1</v>
      </c>
      <c r="AT176" s="85">
        <v>0</v>
      </c>
      <c r="AU176" s="73">
        <f t="shared" si="96"/>
        <v>6959.68</v>
      </c>
      <c r="AV176" s="86">
        <v>2.67</v>
      </c>
      <c r="AW176" s="85">
        <v>1.76</v>
      </c>
      <c r="AX176" s="85">
        <v>0.85</v>
      </c>
      <c r="AY176" s="76">
        <f t="shared" si="97"/>
        <v>2.496</v>
      </c>
      <c r="AZ176" s="86">
        <v>1</v>
      </c>
      <c r="BA176" s="85">
        <v>0</v>
      </c>
      <c r="BB176" s="87">
        <v>0</v>
      </c>
      <c r="BC176" s="80">
        <f t="shared" si="98"/>
        <v>1</v>
      </c>
      <c r="BD176" s="86">
        <v>1.325</v>
      </c>
      <c r="BE176" s="82">
        <v>0.5</v>
      </c>
      <c r="BF176" s="88">
        <f t="shared" si="99"/>
        <v>30727.76668416</v>
      </c>
      <c r="BG176" s="90"/>
    </row>
    <row r="177" customHeight="1" spans="1:59">
      <c r="A177" s="83">
        <v>3346</v>
      </c>
      <c r="B177" s="84">
        <v>2.08</v>
      </c>
      <c r="C177" s="85">
        <v>1</v>
      </c>
      <c r="D177" s="85">
        <v>0</v>
      </c>
      <c r="E177" s="73">
        <f t="shared" si="92"/>
        <v>6959.68</v>
      </c>
      <c r="F177" s="86">
        <v>2.17</v>
      </c>
      <c r="G177" s="85">
        <v>1.76</v>
      </c>
      <c r="H177" s="85">
        <v>0.85</v>
      </c>
      <c r="I177" s="76">
        <f t="shared" si="93"/>
        <v>2.496</v>
      </c>
      <c r="J177" s="86">
        <v>1</v>
      </c>
      <c r="K177" s="85">
        <v>0</v>
      </c>
      <c r="L177" s="87">
        <v>0</v>
      </c>
      <c r="M177" s="80">
        <f t="shared" si="94"/>
        <v>1</v>
      </c>
      <c r="N177" s="86">
        <v>1.325</v>
      </c>
      <c r="O177" s="82">
        <v>0.5</v>
      </c>
      <c r="P177" s="88">
        <f t="shared" si="95"/>
        <v>24973.50326016</v>
      </c>
      <c r="Q177" s="90"/>
      <c r="AQ177" s="83">
        <v>3346</v>
      </c>
      <c r="AR177" s="84">
        <v>2.08</v>
      </c>
      <c r="AS177" s="85">
        <v>1</v>
      </c>
      <c r="AT177" s="85">
        <v>0</v>
      </c>
      <c r="AU177" s="73">
        <f t="shared" si="96"/>
        <v>6959.68</v>
      </c>
      <c r="AV177" s="86">
        <v>2.67</v>
      </c>
      <c r="AW177" s="85">
        <v>1.76</v>
      </c>
      <c r="AX177" s="85">
        <v>0.85</v>
      </c>
      <c r="AY177" s="76">
        <f t="shared" si="97"/>
        <v>2.496</v>
      </c>
      <c r="AZ177" s="86">
        <v>1</v>
      </c>
      <c r="BA177" s="85">
        <v>0</v>
      </c>
      <c r="BB177" s="87">
        <v>0</v>
      </c>
      <c r="BC177" s="80">
        <f t="shared" si="98"/>
        <v>1</v>
      </c>
      <c r="BD177" s="86">
        <v>1.325</v>
      </c>
      <c r="BE177" s="82">
        <v>0.5</v>
      </c>
      <c r="BF177" s="88">
        <f t="shared" si="99"/>
        <v>30727.76668416</v>
      </c>
      <c r="BG177" s="90"/>
    </row>
    <row r="178" customHeight="1" spans="1:59">
      <c r="A178" s="83">
        <v>3346</v>
      </c>
      <c r="B178" s="84">
        <v>0.3</v>
      </c>
      <c r="C178" s="85">
        <v>1</v>
      </c>
      <c r="D178" s="85">
        <v>0</v>
      </c>
      <c r="E178" s="73">
        <f t="shared" si="92"/>
        <v>1003.8</v>
      </c>
      <c r="F178" s="86">
        <v>1.47</v>
      </c>
      <c r="G178" s="85">
        <v>1.76</v>
      </c>
      <c r="H178" s="85">
        <v>0.85</v>
      </c>
      <c r="I178" s="76">
        <f t="shared" si="93"/>
        <v>2.496</v>
      </c>
      <c r="J178" s="86">
        <v>1</v>
      </c>
      <c r="K178" s="85">
        <v>0</v>
      </c>
      <c r="L178" s="87">
        <v>0</v>
      </c>
      <c r="M178" s="80">
        <f t="shared" si="94"/>
        <v>1</v>
      </c>
      <c r="N178" s="86">
        <v>1.325</v>
      </c>
      <c r="O178" s="82">
        <v>0.5</v>
      </c>
      <c r="P178" s="88">
        <f t="shared" si="95"/>
        <v>2440.0290096</v>
      </c>
      <c r="Q178" s="90"/>
      <c r="AQ178" s="83">
        <v>3346</v>
      </c>
      <c r="AR178" s="84">
        <v>0.3</v>
      </c>
      <c r="AS178" s="85">
        <v>1</v>
      </c>
      <c r="AT178" s="85">
        <v>0</v>
      </c>
      <c r="AU178" s="73">
        <f t="shared" si="96"/>
        <v>1003.8</v>
      </c>
      <c r="AV178" s="86">
        <v>1.97</v>
      </c>
      <c r="AW178" s="85">
        <v>1.76</v>
      </c>
      <c r="AX178" s="85">
        <v>0.85</v>
      </c>
      <c r="AY178" s="76">
        <f t="shared" si="97"/>
        <v>2.496</v>
      </c>
      <c r="AZ178" s="86">
        <v>1</v>
      </c>
      <c r="BA178" s="85">
        <v>0</v>
      </c>
      <c r="BB178" s="87">
        <v>0</v>
      </c>
      <c r="BC178" s="80">
        <f t="shared" si="98"/>
        <v>1</v>
      </c>
      <c r="BD178" s="86">
        <v>1.325</v>
      </c>
      <c r="BE178" s="82">
        <v>0.5</v>
      </c>
      <c r="BF178" s="88">
        <f t="shared" si="99"/>
        <v>3269.9708496</v>
      </c>
      <c r="BG178" s="90"/>
    </row>
    <row r="179" customHeight="1" spans="1:59">
      <c r="A179" s="83">
        <v>3346</v>
      </c>
      <c r="B179" s="84">
        <v>0.3</v>
      </c>
      <c r="C179" s="85">
        <v>1</v>
      </c>
      <c r="D179" s="85">
        <v>0</v>
      </c>
      <c r="E179" s="73">
        <f t="shared" si="92"/>
        <v>1003.8</v>
      </c>
      <c r="F179" s="86">
        <v>1.47</v>
      </c>
      <c r="G179" s="85">
        <v>1.76</v>
      </c>
      <c r="H179" s="85">
        <v>0.85</v>
      </c>
      <c r="I179" s="76">
        <f t="shared" si="93"/>
        <v>2.496</v>
      </c>
      <c r="J179" s="86">
        <v>1</v>
      </c>
      <c r="K179" s="85">
        <v>0</v>
      </c>
      <c r="L179" s="87">
        <v>0</v>
      </c>
      <c r="M179" s="80">
        <f t="shared" si="94"/>
        <v>1</v>
      </c>
      <c r="N179" s="86">
        <v>1.325</v>
      </c>
      <c r="O179" s="82">
        <v>0.5</v>
      </c>
      <c r="P179" s="88">
        <f t="shared" si="95"/>
        <v>2440.0290096</v>
      </c>
      <c r="Q179" s="90"/>
      <c r="AQ179" s="83">
        <v>3346</v>
      </c>
      <c r="AR179" s="84">
        <v>0.3</v>
      </c>
      <c r="AS179" s="85">
        <v>1</v>
      </c>
      <c r="AT179" s="85">
        <v>0</v>
      </c>
      <c r="AU179" s="73">
        <f t="shared" si="96"/>
        <v>1003.8</v>
      </c>
      <c r="AV179" s="86">
        <v>1.97</v>
      </c>
      <c r="AW179" s="85">
        <v>1.76</v>
      </c>
      <c r="AX179" s="85">
        <v>0.85</v>
      </c>
      <c r="AY179" s="76">
        <f t="shared" si="97"/>
        <v>2.496</v>
      </c>
      <c r="AZ179" s="86">
        <v>1</v>
      </c>
      <c r="BA179" s="85">
        <v>0</v>
      </c>
      <c r="BB179" s="87">
        <v>0</v>
      </c>
      <c r="BC179" s="80">
        <f t="shared" si="98"/>
        <v>1</v>
      </c>
      <c r="BD179" s="86">
        <v>1.325</v>
      </c>
      <c r="BE179" s="82">
        <v>0.5</v>
      </c>
      <c r="BF179" s="88">
        <f t="shared" si="99"/>
        <v>3269.9708496</v>
      </c>
      <c r="BG179" s="90"/>
    </row>
    <row r="180" customHeight="1" spans="1:59">
      <c r="A180" s="83">
        <v>3346</v>
      </c>
      <c r="B180" s="84">
        <v>0.3</v>
      </c>
      <c r="C180" s="85">
        <v>1</v>
      </c>
      <c r="D180" s="85">
        <v>0</v>
      </c>
      <c r="E180" s="73">
        <f t="shared" si="92"/>
        <v>1003.8</v>
      </c>
      <c r="F180" s="86">
        <v>1.47</v>
      </c>
      <c r="G180" s="85">
        <v>1.76</v>
      </c>
      <c r="H180" s="85">
        <v>0.85</v>
      </c>
      <c r="I180" s="76">
        <f t="shared" si="93"/>
        <v>2.496</v>
      </c>
      <c r="J180" s="86">
        <v>1</v>
      </c>
      <c r="K180" s="85">
        <v>0</v>
      </c>
      <c r="L180" s="87">
        <v>0</v>
      </c>
      <c r="M180" s="80">
        <f t="shared" si="94"/>
        <v>1</v>
      </c>
      <c r="N180" s="86">
        <v>1.325</v>
      </c>
      <c r="O180" s="82">
        <v>0.5</v>
      </c>
      <c r="P180" s="88">
        <f t="shared" si="95"/>
        <v>2440.0290096</v>
      </c>
      <c r="Q180" s="90"/>
      <c r="AQ180" s="83">
        <v>3346</v>
      </c>
      <c r="AR180" s="84">
        <v>0.3</v>
      </c>
      <c r="AS180" s="85">
        <v>1</v>
      </c>
      <c r="AT180" s="85">
        <v>0</v>
      </c>
      <c r="AU180" s="73">
        <f t="shared" si="96"/>
        <v>1003.8</v>
      </c>
      <c r="AV180" s="86">
        <v>1.97</v>
      </c>
      <c r="AW180" s="85">
        <v>1.76</v>
      </c>
      <c r="AX180" s="85">
        <v>0.85</v>
      </c>
      <c r="AY180" s="76">
        <f t="shared" si="97"/>
        <v>2.496</v>
      </c>
      <c r="AZ180" s="86">
        <v>1</v>
      </c>
      <c r="BA180" s="85">
        <v>0</v>
      </c>
      <c r="BB180" s="87">
        <v>0</v>
      </c>
      <c r="BC180" s="80">
        <f t="shared" si="98"/>
        <v>1</v>
      </c>
      <c r="BD180" s="86">
        <v>1.325</v>
      </c>
      <c r="BE180" s="82">
        <v>0.5</v>
      </c>
      <c r="BF180" s="88">
        <f t="shared" si="99"/>
        <v>3269.9708496</v>
      </c>
      <c r="BG180" s="90"/>
    </row>
    <row r="181" customHeight="1" spans="1:59">
      <c r="A181" s="83">
        <v>3346</v>
      </c>
      <c r="B181" s="84">
        <v>0.3</v>
      </c>
      <c r="C181" s="85">
        <v>1</v>
      </c>
      <c r="D181" s="85">
        <v>0</v>
      </c>
      <c r="E181" s="73">
        <f t="shared" si="92"/>
        <v>1003.8</v>
      </c>
      <c r="F181" s="86">
        <v>1.47</v>
      </c>
      <c r="G181" s="85">
        <v>1.76</v>
      </c>
      <c r="H181" s="85">
        <v>0.85</v>
      </c>
      <c r="I181" s="76">
        <f t="shared" si="93"/>
        <v>2.496</v>
      </c>
      <c r="J181" s="86">
        <v>1</v>
      </c>
      <c r="K181" s="85">
        <v>0</v>
      </c>
      <c r="L181" s="87">
        <v>0</v>
      </c>
      <c r="M181" s="80">
        <f t="shared" si="94"/>
        <v>1</v>
      </c>
      <c r="N181" s="86">
        <v>1.325</v>
      </c>
      <c r="O181" s="82">
        <v>0.5</v>
      </c>
      <c r="P181" s="88">
        <f t="shared" si="95"/>
        <v>2440.0290096</v>
      </c>
      <c r="Q181" s="90"/>
      <c r="AQ181" s="83">
        <v>3346</v>
      </c>
      <c r="AR181" s="84">
        <v>0.3</v>
      </c>
      <c r="AS181" s="85">
        <v>1</v>
      </c>
      <c r="AT181" s="85">
        <v>0</v>
      </c>
      <c r="AU181" s="73">
        <f t="shared" si="96"/>
        <v>1003.8</v>
      </c>
      <c r="AV181" s="86">
        <v>1.97</v>
      </c>
      <c r="AW181" s="85">
        <v>1.76</v>
      </c>
      <c r="AX181" s="85">
        <v>0.85</v>
      </c>
      <c r="AY181" s="76">
        <f t="shared" si="97"/>
        <v>2.496</v>
      </c>
      <c r="AZ181" s="86">
        <v>1</v>
      </c>
      <c r="BA181" s="85">
        <v>0</v>
      </c>
      <c r="BB181" s="87">
        <v>0</v>
      </c>
      <c r="BC181" s="80">
        <f t="shared" si="98"/>
        <v>1</v>
      </c>
      <c r="BD181" s="86">
        <v>1.325</v>
      </c>
      <c r="BE181" s="82">
        <v>0.5</v>
      </c>
      <c r="BF181" s="88">
        <f t="shared" si="99"/>
        <v>3269.9708496</v>
      </c>
      <c r="BG181" s="90"/>
    </row>
    <row r="182" customHeight="1" spans="1:59">
      <c r="A182" s="83">
        <v>3346</v>
      </c>
      <c r="B182" s="84">
        <v>0.3</v>
      </c>
      <c r="C182" s="85">
        <v>1</v>
      </c>
      <c r="D182" s="85">
        <v>0</v>
      </c>
      <c r="E182" s="73">
        <f t="shared" si="92"/>
        <v>1003.8</v>
      </c>
      <c r="F182" s="86">
        <v>1.47</v>
      </c>
      <c r="G182" s="85">
        <v>1.76</v>
      </c>
      <c r="H182" s="85">
        <v>0.85</v>
      </c>
      <c r="I182" s="76">
        <f t="shared" si="93"/>
        <v>2.496</v>
      </c>
      <c r="J182" s="86">
        <v>1</v>
      </c>
      <c r="K182" s="85">
        <v>0</v>
      </c>
      <c r="L182" s="87">
        <v>0</v>
      </c>
      <c r="M182" s="80">
        <f t="shared" si="94"/>
        <v>1</v>
      </c>
      <c r="N182" s="86">
        <v>1.325</v>
      </c>
      <c r="O182" s="82">
        <v>0.5</v>
      </c>
      <c r="P182" s="88">
        <f t="shared" si="95"/>
        <v>2440.0290096</v>
      </c>
      <c r="Q182" s="90"/>
      <c r="AQ182" s="83">
        <v>3346</v>
      </c>
      <c r="AR182" s="84">
        <v>0.3</v>
      </c>
      <c r="AS182" s="85">
        <v>1</v>
      </c>
      <c r="AT182" s="85">
        <v>0</v>
      </c>
      <c r="AU182" s="73">
        <f t="shared" si="96"/>
        <v>1003.8</v>
      </c>
      <c r="AV182" s="86">
        <v>1.97</v>
      </c>
      <c r="AW182" s="85">
        <v>1.76</v>
      </c>
      <c r="AX182" s="85">
        <v>0.85</v>
      </c>
      <c r="AY182" s="76">
        <f t="shared" si="97"/>
        <v>2.496</v>
      </c>
      <c r="AZ182" s="86">
        <v>1</v>
      </c>
      <c r="BA182" s="85">
        <v>0</v>
      </c>
      <c r="BB182" s="87">
        <v>0</v>
      </c>
      <c r="BC182" s="80">
        <f t="shared" si="98"/>
        <v>1</v>
      </c>
      <c r="BD182" s="86">
        <v>1.325</v>
      </c>
      <c r="BE182" s="82">
        <v>0.5</v>
      </c>
      <c r="BF182" s="88">
        <f t="shared" si="99"/>
        <v>3269.9708496</v>
      </c>
      <c r="BG182" s="90"/>
    </row>
    <row r="183" customHeight="1" spans="1:59">
      <c r="A183" s="83">
        <v>3346</v>
      </c>
      <c r="B183" s="84">
        <v>0.3</v>
      </c>
      <c r="C183" s="85">
        <v>1</v>
      </c>
      <c r="D183" s="85">
        <v>0</v>
      </c>
      <c r="E183" s="73">
        <f t="shared" si="92"/>
        <v>1003.8</v>
      </c>
      <c r="F183" s="86">
        <v>1.47</v>
      </c>
      <c r="G183" s="85">
        <v>1.76</v>
      </c>
      <c r="H183" s="85">
        <v>0.85</v>
      </c>
      <c r="I183" s="76">
        <f t="shared" si="93"/>
        <v>2.496</v>
      </c>
      <c r="J183" s="86">
        <v>1</v>
      </c>
      <c r="K183" s="85">
        <v>0</v>
      </c>
      <c r="L183" s="87">
        <v>0</v>
      </c>
      <c r="M183" s="80">
        <f t="shared" si="94"/>
        <v>1</v>
      </c>
      <c r="N183" s="86">
        <v>1.325</v>
      </c>
      <c r="O183" s="82">
        <v>0.5</v>
      </c>
      <c r="P183" s="88">
        <f t="shared" si="95"/>
        <v>2440.0290096</v>
      </c>
      <c r="Q183" s="90"/>
      <c r="AQ183" s="83">
        <v>3346</v>
      </c>
      <c r="AR183" s="84">
        <v>0.3</v>
      </c>
      <c r="AS183" s="85">
        <v>1</v>
      </c>
      <c r="AT183" s="85">
        <v>0</v>
      </c>
      <c r="AU183" s="73">
        <f t="shared" si="96"/>
        <v>1003.8</v>
      </c>
      <c r="AV183" s="86">
        <v>1.97</v>
      </c>
      <c r="AW183" s="85">
        <v>1.76</v>
      </c>
      <c r="AX183" s="85">
        <v>0.85</v>
      </c>
      <c r="AY183" s="76">
        <f t="shared" si="97"/>
        <v>2.496</v>
      </c>
      <c r="AZ183" s="86">
        <v>1</v>
      </c>
      <c r="BA183" s="85">
        <v>0</v>
      </c>
      <c r="BB183" s="87">
        <v>0</v>
      </c>
      <c r="BC183" s="80">
        <f t="shared" si="98"/>
        <v>1</v>
      </c>
      <c r="BD183" s="86">
        <v>1.325</v>
      </c>
      <c r="BE183" s="82">
        <v>0.5</v>
      </c>
      <c r="BF183" s="88">
        <f t="shared" si="99"/>
        <v>3269.9708496</v>
      </c>
      <c r="BG183" s="90"/>
    </row>
    <row r="184" customHeight="1" spans="1:59">
      <c r="A184" s="83">
        <v>3346</v>
      </c>
      <c r="B184" s="84">
        <v>0.3</v>
      </c>
      <c r="C184" s="85">
        <v>1</v>
      </c>
      <c r="D184" s="85">
        <v>0</v>
      </c>
      <c r="E184" s="73">
        <f t="shared" si="92"/>
        <v>1003.8</v>
      </c>
      <c r="F184" s="86">
        <v>1.47</v>
      </c>
      <c r="G184" s="85">
        <v>1.76</v>
      </c>
      <c r="H184" s="85">
        <v>0.85</v>
      </c>
      <c r="I184" s="76">
        <f t="shared" si="93"/>
        <v>2.496</v>
      </c>
      <c r="J184" s="86">
        <v>1</v>
      </c>
      <c r="K184" s="85">
        <v>0</v>
      </c>
      <c r="L184" s="87">
        <v>0</v>
      </c>
      <c r="M184" s="80">
        <f t="shared" si="94"/>
        <v>1</v>
      </c>
      <c r="N184" s="86">
        <v>1.325</v>
      </c>
      <c r="O184" s="82">
        <v>0.5</v>
      </c>
      <c r="P184" s="88">
        <f t="shared" si="95"/>
        <v>2440.0290096</v>
      </c>
      <c r="Q184" s="90"/>
      <c r="AQ184" s="83">
        <v>3346</v>
      </c>
      <c r="AR184" s="84">
        <v>0.3</v>
      </c>
      <c r="AS184" s="85">
        <v>1</v>
      </c>
      <c r="AT184" s="85">
        <v>0</v>
      </c>
      <c r="AU184" s="73">
        <f t="shared" si="96"/>
        <v>1003.8</v>
      </c>
      <c r="AV184" s="86">
        <v>1.97</v>
      </c>
      <c r="AW184" s="85">
        <v>1.76</v>
      </c>
      <c r="AX184" s="85">
        <v>0.85</v>
      </c>
      <c r="AY184" s="76">
        <f t="shared" si="97"/>
        <v>2.496</v>
      </c>
      <c r="AZ184" s="86">
        <v>1</v>
      </c>
      <c r="BA184" s="85">
        <v>0</v>
      </c>
      <c r="BB184" s="87">
        <v>0</v>
      </c>
      <c r="BC184" s="80">
        <f t="shared" si="98"/>
        <v>1</v>
      </c>
      <c r="BD184" s="86">
        <v>1.325</v>
      </c>
      <c r="BE184" s="82">
        <v>0.5</v>
      </c>
      <c r="BF184" s="88">
        <f t="shared" si="99"/>
        <v>3269.9708496</v>
      </c>
      <c r="BG184" s="90"/>
    </row>
    <row r="185" customHeight="1" spans="1:59">
      <c r="A185" s="83">
        <v>3346</v>
      </c>
      <c r="B185" s="84">
        <v>0.3</v>
      </c>
      <c r="C185" s="85">
        <v>1</v>
      </c>
      <c r="D185" s="85">
        <v>0</v>
      </c>
      <c r="E185" s="73">
        <f t="shared" si="92"/>
        <v>1003.8</v>
      </c>
      <c r="F185" s="86">
        <v>1.47</v>
      </c>
      <c r="G185" s="85">
        <v>1.76</v>
      </c>
      <c r="H185" s="85">
        <v>0.85</v>
      </c>
      <c r="I185" s="76">
        <f t="shared" si="93"/>
        <v>2.496</v>
      </c>
      <c r="J185" s="86">
        <v>1</v>
      </c>
      <c r="K185" s="85">
        <v>0</v>
      </c>
      <c r="L185" s="87">
        <v>0</v>
      </c>
      <c r="M185" s="80">
        <f t="shared" si="94"/>
        <v>1</v>
      </c>
      <c r="N185" s="86">
        <v>1.325</v>
      </c>
      <c r="O185" s="82">
        <v>0.5</v>
      </c>
      <c r="P185" s="88">
        <f t="shared" si="95"/>
        <v>2440.0290096</v>
      </c>
      <c r="Q185" s="90"/>
      <c r="AQ185" s="83">
        <v>3346</v>
      </c>
      <c r="AR185" s="84">
        <v>0.3</v>
      </c>
      <c r="AS185" s="85">
        <v>1</v>
      </c>
      <c r="AT185" s="85">
        <v>0</v>
      </c>
      <c r="AU185" s="73">
        <f t="shared" si="96"/>
        <v>1003.8</v>
      </c>
      <c r="AV185" s="86">
        <v>1.97</v>
      </c>
      <c r="AW185" s="85">
        <v>1.76</v>
      </c>
      <c r="AX185" s="85">
        <v>0.85</v>
      </c>
      <c r="AY185" s="76">
        <f t="shared" si="97"/>
        <v>2.496</v>
      </c>
      <c r="AZ185" s="86">
        <v>1</v>
      </c>
      <c r="BA185" s="85">
        <v>0</v>
      </c>
      <c r="BB185" s="87">
        <v>0</v>
      </c>
      <c r="BC185" s="80">
        <f t="shared" si="98"/>
        <v>1</v>
      </c>
      <c r="BD185" s="86">
        <v>1.325</v>
      </c>
      <c r="BE185" s="82">
        <v>0.5</v>
      </c>
      <c r="BF185" s="88">
        <f t="shared" si="99"/>
        <v>3269.9708496</v>
      </c>
      <c r="BG185" s="90"/>
    </row>
    <row r="186" customHeight="1" spans="1:59">
      <c r="A186" s="83">
        <v>3346</v>
      </c>
      <c r="B186" s="84">
        <v>0.3</v>
      </c>
      <c r="C186" s="85">
        <v>1</v>
      </c>
      <c r="D186" s="85">
        <v>0</v>
      </c>
      <c r="E186" s="73">
        <f t="shared" si="92"/>
        <v>1003.8</v>
      </c>
      <c r="F186" s="86">
        <v>1.47</v>
      </c>
      <c r="G186" s="85">
        <v>1.76</v>
      </c>
      <c r="H186" s="85">
        <v>0.85</v>
      </c>
      <c r="I186" s="76">
        <f t="shared" si="93"/>
        <v>2.496</v>
      </c>
      <c r="J186" s="86">
        <v>1</v>
      </c>
      <c r="K186" s="85">
        <v>0</v>
      </c>
      <c r="L186" s="87">
        <v>0</v>
      </c>
      <c r="M186" s="80">
        <f t="shared" si="94"/>
        <v>1</v>
      </c>
      <c r="N186" s="86">
        <v>1.325</v>
      </c>
      <c r="O186" s="82">
        <v>0.5</v>
      </c>
      <c r="P186" s="88">
        <f t="shared" si="95"/>
        <v>2440.0290096</v>
      </c>
      <c r="Q186" s="90"/>
      <c r="AQ186" s="83">
        <v>3346</v>
      </c>
      <c r="AR186" s="84">
        <v>0.3</v>
      </c>
      <c r="AS186" s="85">
        <v>1</v>
      </c>
      <c r="AT186" s="85">
        <v>0</v>
      </c>
      <c r="AU186" s="73">
        <f t="shared" si="96"/>
        <v>1003.8</v>
      </c>
      <c r="AV186" s="86">
        <v>1.97</v>
      </c>
      <c r="AW186" s="85">
        <v>1.76</v>
      </c>
      <c r="AX186" s="85">
        <v>0.85</v>
      </c>
      <c r="AY186" s="76">
        <f t="shared" si="97"/>
        <v>2.496</v>
      </c>
      <c r="AZ186" s="86">
        <v>1</v>
      </c>
      <c r="BA186" s="85">
        <v>0</v>
      </c>
      <c r="BB186" s="87">
        <v>0</v>
      </c>
      <c r="BC186" s="80">
        <f t="shared" si="98"/>
        <v>1</v>
      </c>
      <c r="BD186" s="86">
        <v>1.325</v>
      </c>
      <c r="BE186" s="82">
        <v>0.5</v>
      </c>
      <c r="BF186" s="88">
        <f t="shared" si="99"/>
        <v>3269.9708496</v>
      </c>
      <c r="BG186" s="90"/>
    </row>
    <row r="187" customHeight="1" spans="1:59">
      <c r="A187" s="83">
        <v>3346</v>
      </c>
      <c r="B187" s="84">
        <v>0.3</v>
      </c>
      <c r="C187" s="85">
        <v>1</v>
      </c>
      <c r="D187" s="85">
        <v>0</v>
      </c>
      <c r="E187" s="73">
        <f t="shared" si="92"/>
        <v>1003.8</v>
      </c>
      <c r="F187" s="86">
        <v>1.47</v>
      </c>
      <c r="G187" s="85">
        <v>1.76</v>
      </c>
      <c r="H187" s="85">
        <v>0.85</v>
      </c>
      <c r="I187" s="76">
        <f t="shared" si="93"/>
        <v>2.496</v>
      </c>
      <c r="J187" s="86">
        <v>1</v>
      </c>
      <c r="K187" s="85">
        <v>0</v>
      </c>
      <c r="L187" s="87">
        <v>0</v>
      </c>
      <c r="M187" s="80">
        <f t="shared" si="94"/>
        <v>1</v>
      </c>
      <c r="N187" s="86">
        <v>1.325</v>
      </c>
      <c r="O187" s="82">
        <v>0.5</v>
      </c>
      <c r="P187" s="88">
        <f t="shared" si="95"/>
        <v>2440.0290096</v>
      </c>
      <c r="Q187" s="90"/>
      <c r="AQ187" s="83">
        <v>3346</v>
      </c>
      <c r="AR187" s="84">
        <v>0.3</v>
      </c>
      <c r="AS187" s="85">
        <v>1</v>
      </c>
      <c r="AT187" s="85">
        <v>0</v>
      </c>
      <c r="AU187" s="73">
        <f t="shared" si="96"/>
        <v>1003.8</v>
      </c>
      <c r="AV187" s="86">
        <v>1.97</v>
      </c>
      <c r="AW187" s="85">
        <v>1.76</v>
      </c>
      <c r="AX187" s="85">
        <v>0.85</v>
      </c>
      <c r="AY187" s="76">
        <f t="shared" si="97"/>
        <v>2.496</v>
      </c>
      <c r="AZ187" s="86">
        <v>1</v>
      </c>
      <c r="BA187" s="85">
        <v>0</v>
      </c>
      <c r="BB187" s="87">
        <v>0</v>
      </c>
      <c r="BC187" s="80">
        <f t="shared" si="98"/>
        <v>1</v>
      </c>
      <c r="BD187" s="86">
        <v>1.325</v>
      </c>
      <c r="BE187" s="82">
        <v>0.5</v>
      </c>
      <c r="BF187" s="88">
        <f t="shared" si="99"/>
        <v>3269.9708496</v>
      </c>
      <c r="BG187" s="90"/>
    </row>
    <row r="188" customHeight="1" spans="1:59">
      <c r="A188" s="83">
        <v>3346</v>
      </c>
      <c r="B188" s="84">
        <v>0.3</v>
      </c>
      <c r="C188" s="85">
        <v>1</v>
      </c>
      <c r="D188" s="85">
        <v>0</v>
      </c>
      <c r="E188" s="73">
        <f t="shared" si="92"/>
        <v>1003.8</v>
      </c>
      <c r="F188" s="86">
        <v>1.47</v>
      </c>
      <c r="G188" s="85">
        <v>1.76</v>
      </c>
      <c r="H188" s="85">
        <v>0.85</v>
      </c>
      <c r="I188" s="76">
        <f t="shared" si="93"/>
        <v>2.496</v>
      </c>
      <c r="J188" s="86">
        <v>1</v>
      </c>
      <c r="K188" s="85">
        <v>0</v>
      </c>
      <c r="L188" s="87">
        <v>0</v>
      </c>
      <c r="M188" s="80">
        <f t="shared" si="94"/>
        <v>1</v>
      </c>
      <c r="N188" s="86">
        <v>1.325</v>
      </c>
      <c r="O188" s="82">
        <v>0.5</v>
      </c>
      <c r="P188" s="88">
        <f t="shared" si="95"/>
        <v>2440.0290096</v>
      </c>
      <c r="Q188" s="90"/>
      <c r="AQ188" s="83">
        <v>3346</v>
      </c>
      <c r="AR188" s="84">
        <v>0.3</v>
      </c>
      <c r="AS188" s="85">
        <v>1</v>
      </c>
      <c r="AT188" s="85">
        <v>0</v>
      </c>
      <c r="AU188" s="73">
        <f t="shared" si="96"/>
        <v>1003.8</v>
      </c>
      <c r="AV188" s="86">
        <v>1.97</v>
      </c>
      <c r="AW188" s="85">
        <v>1.76</v>
      </c>
      <c r="AX188" s="85">
        <v>0.85</v>
      </c>
      <c r="AY188" s="76">
        <f t="shared" si="97"/>
        <v>2.496</v>
      </c>
      <c r="AZ188" s="86">
        <v>1</v>
      </c>
      <c r="BA188" s="85">
        <v>0</v>
      </c>
      <c r="BB188" s="87">
        <v>0</v>
      </c>
      <c r="BC188" s="80">
        <f t="shared" si="98"/>
        <v>1</v>
      </c>
      <c r="BD188" s="86">
        <v>1.325</v>
      </c>
      <c r="BE188" s="82">
        <v>0.5</v>
      </c>
      <c r="BF188" s="88">
        <f t="shared" si="99"/>
        <v>3269.9708496</v>
      </c>
      <c r="BG188" s="90"/>
    </row>
    <row r="189" customHeight="1" spans="1:59">
      <c r="A189" s="83">
        <v>3346</v>
      </c>
      <c r="B189" s="84">
        <v>0.3</v>
      </c>
      <c r="C189" s="85">
        <v>1</v>
      </c>
      <c r="D189" s="85">
        <v>0</v>
      </c>
      <c r="E189" s="73">
        <f t="shared" si="92"/>
        <v>1003.8</v>
      </c>
      <c r="F189" s="86">
        <v>1.47</v>
      </c>
      <c r="G189" s="85">
        <v>1.76</v>
      </c>
      <c r="H189" s="85">
        <v>0.85</v>
      </c>
      <c r="I189" s="76">
        <f t="shared" si="93"/>
        <v>2.496</v>
      </c>
      <c r="J189" s="86">
        <v>1</v>
      </c>
      <c r="K189" s="85">
        <v>0</v>
      </c>
      <c r="L189" s="87">
        <v>0</v>
      </c>
      <c r="M189" s="80">
        <f t="shared" si="94"/>
        <v>1</v>
      </c>
      <c r="N189" s="86">
        <v>1.325</v>
      </c>
      <c r="O189" s="82">
        <v>0.5</v>
      </c>
      <c r="P189" s="88">
        <f t="shared" si="95"/>
        <v>2440.0290096</v>
      </c>
      <c r="Q189" s="90"/>
      <c r="AQ189" s="83">
        <v>3346</v>
      </c>
      <c r="AR189" s="84">
        <v>0.3</v>
      </c>
      <c r="AS189" s="85">
        <v>1</v>
      </c>
      <c r="AT189" s="85">
        <v>0</v>
      </c>
      <c r="AU189" s="73">
        <f t="shared" si="96"/>
        <v>1003.8</v>
      </c>
      <c r="AV189" s="86">
        <v>1.97</v>
      </c>
      <c r="AW189" s="85">
        <v>1.76</v>
      </c>
      <c r="AX189" s="85">
        <v>0.85</v>
      </c>
      <c r="AY189" s="76">
        <f t="shared" si="97"/>
        <v>2.496</v>
      </c>
      <c r="AZ189" s="86">
        <v>1</v>
      </c>
      <c r="BA189" s="85">
        <v>0</v>
      </c>
      <c r="BB189" s="87">
        <v>0</v>
      </c>
      <c r="BC189" s="80">
        <f t="shared" si="98"/>
        <v>1</v>
      </c>
      <c r="BD189" s="86">
        <v>1.325</v>
      </c>
      <c r="BE189" s="82">
        <v>0.5</v>
      </c>
      <c r="BF189" s="88">
        <f t="shared" si="99"/>
        <v>3269.9708496</v>
      </c>
      <c r="BG189" s="90"/>
    </row>
    <row r="190" customHeight="1" spans="1:59">
      <c r="A190" s="83">
        <v>3346</v>
      </c>
      <c r="B190" s="84">
        <v>0.3</v>
      </c>
      <c r="C190" s="85">
        <v>1</v>
      </c>
      <c r="D190" s="85">
        <v>0</v>
      </c>
      <c r="E190" s="73">
        <f t="shared" si="92"/>
        <v>1003.8</v>
      </c>
      <c r="F190" s="86">
        <v>1.47</v>
      </c>
      <c r="G190" s="85">
        <v>1.76</v>
      </c>
      <c r="H190" s="85">
        <v>0.85</v>
      </c>
      <c r="I190" s="76">
        <f t="shared" si="93"/>
        <v>2.496</v>
      </c>
      <c r="J190" s="86">
        <v>1</v>
      </c>
      <c r="K190" s="85">
        <v>0</v>
      </c>
      <c r="L190" s="87">
        <v>0</v>
      </c>
      <c r="M190" s="80">
        <f t="shared" si="94"/>
        <v>1</v>
      </c>
      <c r="N190" s="86">
        <v>1.325</v>
      </c>
      <c r="O190" s="82">
        <v>0.5</v>
      </c>
      <c r="P190" s="88">
        <f t="shared" si="95"/>
        <v>2440.0290096</v>
      </c>
      <c r="Q190" s="90"/>
      <c r="AQ190" s="83">
        <v>3346</v>
      </c>
      <c r="AR190" s="84">
        <v>0.3</v>
      </c>
      <c r="AS190" s="85">
        <v>1</v>
      </c>
      <c r="AT190" s="85">
        <v>0</v>
      </c>
      <c r="AU190" s="73">
        <f t="shared" si="96"/>
        <v>1003.8</v>
      </c>
      <c r="AV190" s="86">
        <v>1.97</v>
      </c>
      <c r="AW190" s="85">
        <v>1.76</v>
      </c>
      <c r="AX190" s="85">
        <v>0.85</v>
      </c>
      <c r="AY190" s="76">
        <f t="shared" si="97"/>
        <v>2.496</v>
      </c>
      <c r="AZ190" s="86">
        <v>1</v>
      </c>
      <c r="BA190" s="85">
        <v>0</v>
      </c>
      <c r="BB190" s="87">
        <v>0</v>
      </c>
      <c r="BC190" s="80">
        <f t="shared" si="98"/>
        <v>1</v>
      </c>
      <c r="BD190" s="86">
        <v>1.325</v>
      </c>
      <c r="BE190" s="82">
        <v>0.5</v>
      </c>
      <c r="BF190" s="88">
        <f t="shared" si="99"/>
        <v>3269.9708496</v>
      </c>
      <c r="BG190" s="90"/>
    </row>
    <row r="191" customHeight="1" spans="1:59">
      <c r="A191" s="83">
        <v>3346</v>
      </c>
      <c r="B191" s="84">
        <v>0.3</v>
      </c>
      <c r="C191" s="85">
        <v>1</v>
      </c>
      <c r="D191" s="85">
        <v>0</v>
      </c>
      <c r="E191" s="73">
        <f t="shared" si="92"/>
        <v>1003.8</v>
      </c>
      <c r="F191" s="86">
        <v>1.47</v>
      </c>
      <c r="G191" s="85">
        <v>1.76</v>
      </c>
      <c r="H191" s="85">
        <v>0.85</v>
      </c>
      <c r="I191" s="76">
        <f t="shared" si="93"/>
        <v>2.496</v>
      </c>
      <c r="J191" s="86">
        <v>1</v>
      </c>
      <c r="K191" s="85">
        <v>0</v>
      </c>
      <c r="L191" s="87">
        <v>0</v>
      </c>
      <c r="M191" s="80">
        <f t="shared" si="94"/>
        <v>1</v>
      </c>
      <c r="N191" s="86">
        <v>1.325</v>
      </c>
      <c r="O191" s="82">
        <v>0.5</v>
      </c>
      <c r="P191" s="88">
        <f t="shared" si="95"/>
        <v>2440.0290096</v>
      </c>
      <c r="Q191" s="90"/>
      <c r="AQ191" s="83">
        <v>3346</v>
      </c>
      <c r="AR191" s="84">
        <v>0.3</v>
      </c>
      <c r="AS191" s="85">
        <v>1</v>
      </c>
      <c r="AT191" s="85">
        <v>0</v>
      </c>
      <c r="AU191" s="73">
        <f t="shared" si="96"/>
        <v>1003.8</v>
      </c>
      <c r="AV191" s="86">
        <v>1.97</v>
      </c>
      <c r="AW191" s="85">
        <v>1.76</v>
      </c>
      <c r="AX191" s="85">
        <v>0.85</v>
      </c>
      <c r="AY191" s="76">
        <f t="shared" si="97"/>
        <v>2.496</v>
      </c>
      <c r="AZ191" s="86">
        <v>1</v>
      </c>
      <c r="BA191" s="85">
        <v>0</v>
      </c>
      <c r="BB191" s="87">
        <v>0</v>
      </c>
      <c r="BC191" s="80">
        <f t="shared" si="98"/>
        <v>1</v>
      </c>
      <c r="BD191" s="86">
        <v>1.325</v>
      </c>
      <c r="BE191" s="82">
        <v>0.5</v>
      </c>
      <c r="BF191" s="88">
        <f t="shared" si="99"/>
        <v>3269.9708496</v>
      </c>
      <c r="BG191" s="90"/>
    </row>
    <row r="192" customHeight="1" spans="1:59">
      <c r="A192" s="83">
        <v>3346</v>
      </c>
      <c r="B192" s="84">
        <v>0.3</v>
      </c>
      <c r="C192" s="85">
        <v>1</v>
      </c>
      <c r="D192" s="85">
        <v>0</v>
      </c>
      <c r="E192" s="73">
        <f t="shared" si="92"/>
        <v>1003.8</v>
      </c>
      <c r="F192" s="86">
        <v>1.47</v>
      </c>
      <c r="G192" s="85">
        <v>1.76</v>
      </c>
      <c r="H192" s="85">
        <v>0.85</v>
      </c>
      <c r="I192" s="76">
        <f t="shared" si="93"/>
        <v>2.496</v>
      </c>
      <c r="J192" s="86">
        <v>1</v>
      </c>
      <c r="K192" s="85">
        <v>0</v>
      </c>
      <c r="L192" s="87">
        <v>0</v>
      </c>
      <c r="M192" s="80">
        <f t="shared" si="94"/>
        <v>1</v>
      </c>
      <c r="N192" s="86">
        <v>1.325</v>
      </c>
      <c r="O192" s="82">
        <v>0.5</v>
      </c>
      <c r="P192" s="88">
        <f t="shared" si="95"/>
        <v>2440.0290096</v>
      </c>
      <c r="Q192" s="90"/>
      <c r="AQ192" s="83">
        <v>3346</v>
      </c>
      <c r="AR192" s="84">
        <v>0.3</v>
      </c>
      <c r="AS192" s="85">
        <v>1</v>
      </c>
      <c r="AT192" s="85">
        <v>0</v>
      </c>
      <c r="AU192" s="73">
        <f t="shared" si="96"/>
        <v>1003.8</v>
      </c>
      <c r="AV192" s="86">
        <v>1.97</v>
      </c>
      <c r="AW192" s="85">
        <v>1.76</v>
      </c>
      <c r="AX192" s="85">
        <v>0.85</v>
      </c>
      <c r="AY192" s="76">
        <f t="shared" si="97"/>
        <v>2.496</v>
      </c>
      <c r="AZ192" s="86">
        <v>1</v>
      </c>
      <c r="BA192" s="85">
        <v>0</v>
      </c>
      <c r="BB192" s="87">
        <v>0</v>
      </c>
      <c r="BC192" s="80">
        <f t="shared" si="98"/>
        <v>1</v>
      </c>
      <c r="BD192" s="86">
        <v>1.325</v>
      </c>
      <c r="BE192" s="82">
        <v>0.5</v>
      </c>
      <c r="BF192" s="88">
        <f t="shared" si="99"/>
        <v>3269.9708496</v>
      </c>
      <c r="BG192" s="90"/>
    </row>
    <row r="193" customHeight="1" spans="1:59">
      <c r="A193" s="83">
        <v>3346</v>
      </c>
      <c r="B193" s="84">
        <v>0.3</v>
      </c>
      <c r="C193" s="85">
        <v>1</v>
      </c>
      <c r="D193" s="85">
        <v>0</v>
      </c>
      <c r="E193" s="73">
        <f t="shared" si="92"/>
        <v>1003.8</v>
      </c>
      <c r="F193" s="86">
        <v>1.47</v>
      </c>
      <c r="G193" s="85">
        <v>1.76</v>
      </c>
      <c r="H193" s="85">
        <v>0.85</v>
      </c>
      <c r="I193" s="76">
        <f t="shared" si="93"/>
        <v>2.496</v>
      </c>
      <c r="J193" s="86">
        <v>1</v>
      </c>
      <c r="K193" s="85">
        <v>0</v>
      </c>
      <c r="L193" s="87">
        <v>0</v>
      </c>
      <c r="M193" s="80">
        <f t="shared" si="94"/>
        <v>1</v>
      </c>
      <c r="N193" s="86">
        <v>1.325</v>
      </c>
      <c r="O193" s="82">
        <v>0.5</v>
      </c>
      <c r="P193" s="88">
        <f t="shared" si="95"/>
        <v>2440.0290096</v>
      </c>
      <c r="Q193" s="90"/>
      <c r="AQ193" s="83">
        <v>3346</v>
      </c>
      <c r="AR193" s="84">
        <v>0.3</v>
      </c>
      <c r="AS193" s="85">
        <v>1</v>
      </c>
      <c r="AT193" s="85">
        <v>0</v>
      </c>
      <c r="AU193" s="73">
        <f t="shared" si="96"/>
        <v>1003.8</v>
      </c>
      <c r="AV193" s="86">
        <v>1.97</v>
      </c>
      <c r="AW193" s="85">
        <v>1.76</v>
      </c>
      <c r="AX193" s="85">
        <v>0.85</v>
      </c>
      <c r="AY193" s="76">
        <f t="shared" si="97"/>
        <v>2.496</v>
      </c>
      <c r="AZ193" s="86">
        <v>1</v>
      </c>
      <c r="BA193" s="85">
        <v>0</v>
      </c>
      <c r="BB193" s="87">
        <v>0</v>
      </c>
      <c r="BC193" s="80">
        <f t="shared" si="98"/>
        <v>1</v>
      </c>
      <c r="BD193" s="86">
        <v>1.325</v>
      </c>
      <c r="BE193" s="82">
        <v>0.5</v>
      </c>
      <c r="BF193" s="88">
        <f t="shared" si="99"/>
        <v>3269.9708496</v>
      </c>
      <c r="BG193" s="90"/>
    </row>
    <row r="194" customHeight="1" spans="1:59">
      <c r="A194" s="83">
        <v>3346</v>
      </c>
      <c r="B194" s="84">
        <v>0.3</v>
      </c>
      <c r="C194" s="85">
        <v>1</v>
      </c>
      <c r="D194" s="85">
        <v>0</v>
      </c>
      <c r="E194" s="73">
        <f t="shared" si="92"/>
        <v>1003.8</v>
      </c>
      <c r="F194" s="86">
        <v>1.47</v>
      </c>
      <c r="G194" s="85">
        <v>1.76</v>
      </c>
      <c r="H194" s="85">
        <v>0.85</v>
      </c>
      <c r="I194" s="76">
        <f t="shared" si="93"/>
        <v>2.496</v>
      </c>
      <c r="J194" s="86">
        <v>1</v>
      </c>
      <c r="K194" s="85">
        <v>0</v>
      </c>
      <c r="L194" s="87">
        <v>0</v>
      </c>
      <c r="M194" s="80">
        <f t="shared" si="94"/>
        <v>1</v>
      </c>
      <c r="N194" s="86">
        <v>1.325</v>
      </c>
      <c r="O194" s="82">
        <v>0.5</v>
      </c>
      <c r="P194" s="88">
        <f t="shared" si="95"/>
        <v>2440.0290096</v>
      </c>
      <c r="Q194" s="90"/>
      <c r="AQ194" s="83">
        <v>3346</v>
      </c>
      <c r="AR194" s="84">
        <v>0.3</v>
      </c>
      <c r="AS194" s="85">
        <v>1</v>
      </c>
      <c r="AT194" s="85">
        <v>0</v>
      </c>
      <c r="AU194" s="73">
        <f t="shared" si="96"/>
        <v>1003.8</v>
      </c>
      <c r="AV194" s="86">
        <v>1.97</v>
      </c>
      <c r="AW194" s="85">
        <v>1.76</v>
      </c>
      <c r="AX194" s="85">
        <v>0.85</v>
      </c>
      <c r="AY194" s="76">
        <f t="shared" si="97"/>
        <v>2.496</v>
      </c>
      <c r="AZ194" s="86">
        <v>1</v>
      </c>
      <c r="BA194" s="85">
        <v>0</v>
      </c>
      <c r="BB194" s="87">
        <v>0</v>
      </c>
      <c r="BC194" s="80">
        <f t="shared" si="98"/>
        <v>1</v>
      </c>
      <c r="BD194" s="86">
        <v>1.325</v>
      </c>
      <c r="BE194" s="82">
        <v>0.5</v>
      </c>
      <c r="BF194" s="88">
        <f t="shared" si="99"/>
        <v>3269.9708496</v>
      </c>
      <c r="BG194" s="90"/>
    </row>
    <row r="195" customHeight="1" spans="1:59">
      <c r="A195" s="83">
        <v>3346</v>
      </c>
      <c r="B195" s="84">
        <v>0.3</v>
      </c>
      <c r="C195" s="85">
        <v>1</v>
      </c>
      <c r="D195" s="85">
        <v>0</v>
      </c>
      <c r="E195" s="73">
        <f t="shared" si="92"/>
        <v>1003.8</v>
      </c>
      <c r="F195" s="86">
        <v>1.47</v>
      </c>
      <c r="G195" s="85">
        <v>1.76</v>
      </c>
      <c r="H195" s="85">
        <v>0.85</v>
      </c>
      <c r="I195" s="76">
        <f t="shared" si="93"/>
        <v>2.496</v>
      </c>
      <c r="J195" s="86">
        <v>1</v>
      </c>
      <c r="K195" s="85">
        <v>0</v>
      </c>
      <c r="L195" s="87">
        <v>0</v>
      </c>
      <c r="M195" s="80">
        <f t="shared" si="94"/>
        <v>1</v>
      </c>
      <c r="N195" s="86">
        <v>1.325</v>
      </c>
      <c r="O195" s="82">
        <v>0.5</v>
      </c>
      <c r="P195" s="88">
        <f t="shared" si="95"/>
        <v>2440.0290096</v>
      </c>
      <c r="Q195" s="90"/>
      <c r="AQ195" s="83">
        <v>3346</v>
      </c>
      <c r="AR195" s="84">
        <v>0.3</v>
      </c>
      <c r="AS195" s="85">
        <v>1</v>
      </c>
      <c r="AT195" s="85">
        <v>0</v>
      </c>
      <c r="AU195" s="73">
        <f t="shared" si="96"/>
        <v>1003.8</v>
      </c>
      <c r="AV195" s="86">
        <v>1.97</v>
      </c>
      <c r="AW195" s="85">
        <v>1.76</v>
      </c>
      <c r="AX195" s="85">
        <v>0.85</v>
      </c>
      <c r="AY195" s="76">
        <f t="shared" si="97"/>
        <v>2.496</v>
      </c>
      <c r="AZ195" s="86">
        <v>1</v>
      </c>
      <c r="BA195" s="85">
        <v>0</v>
      </c>
      <c r="BB195" s="87">
        <v>0</v>
      </c>
      <c r="BC195" s="80">
        <f t="shared" si="98"/>
        <v>1</v>
      </c>
      <c r="BD195" s="86">
        <v>1.325</v>
      </c>
      <c r="BE195" s="82">
        <v>0.5</v>
      </c>
      <c r="BF195" s="88">
        <f t="shared" si="99"/>
        <v>3269.9708496</v>
      </c>
      <c r="BG195" s="90"/>
    </row>
    <row r="196" customHeight="1" spans="1:59">
      <c r="A196" s="83">
        <v>3346</v>
      </c>
      <c r="B196" s="84">
        <v>0.3</v>
      </c>
      <c r="C196" s="85">
        <v>1</v>
      </c>
      <c r="D196" s="85">
        <v>0</v>
      </c>
      <c r="E196" s="73">
        <f t="shared" si="92"/>
        <v>1003.8</v>
      </c>
      <c r="F196" s="86">
        <v>1.47</v>
      </c>
      <c r="G196" s="85">
        <v>1.76</v>
      </c>
      <c r="H196" s="85">
        <v>0.85</v>
      </c>
      <c r="I196" s="76">
        <f t="shared" si="93"/>
        <v>2.496</v>
      </c>
      <c r="J196" s="86">
        <v>1</v>
      </c>
      <c r="K196" s="85">
        <v>0</v>
      </c>
      <c r="L196" s="87">
        <v>0</v>
      </c>
      <c r="M196" s="80">
        <f t="shared" si="94"/>
        <v>1</v>
      </c>
      <c r="N196" s="86">
        <v>1.325</v>
      </c>
      <c r="O196" s="82">
        <v>0.5</v>
      </c>
      <c r="P196" s="88">
        <f t="shared" si="95"/>
        <v>2440.0290096</v>
      </c>
      <c r="Q196" s="90"/>
      <c r="AQ196" s="83">
        <v>3346</v>
      </c>
      <c r="AR196" s="84">
        <v>0.3</v>
      </c>
      <c r="AS196" s="85">
        <v>1</v>
      </c>
      <c r="AT196" s="85">
        <v>0</v>
      </c>
      <c r="AU196" s="73">
        <f t="shared" si="96"/>
        <v>1003.8</v>
      </c>
      <c r="AV196" s="86">
        <v>1.97</v>
      </c>
      <c r="AW196" s="85">
        <v>1.76</v>
      </c>
      <c r="AX196" s="85">
        <v>0.85</v>
      </c>
      <c r="AY196" s="76">
        <f t="shared" si="97"/>
        <v>2.496</v>
      </c>
      <c r="AZ196" s="86">
        <v>1</v>
      </c>
      <c r="BA196" s="85">
        <v>0</v>
      </c>
      <c r="BB196" s="87">
        <v>0</v>
      </c>
      <c r="BC196" s="80">
        <f t="shared" si="98"/>
        <v>1</v>
      </c>
      <c r="BD196" s="86">
        <v>1.325</v>
      </c>
      <c r="BE196" s="82">
        <v>0.5</v>
      </c>
      <c r="BF196" s="88">
        <f t="shared" si="99"/>
        <v>3269.9708496</v>
      </c>
      <c r="BG196" s="90"/>
    </row>
    <row r="197" customHeight="1" spans="1:59">
      <c r="A197" s="83">
        <v>3346</v>
      </c>
      <c r="B197" s="84">
        <v>0.3</v>
      </c>
      <c r="C197" s="85">
        <v>1</v>
      </c>
      <c r="D197" s="85">
        <v>0</v>
      </c>
      <c r="E197" s="73">
        <f t="shared" si="92"/>
        <v>1003.8</v>
      </c>
      <c r="F197" s="86">
        <v>1.47</v>
      </c>
      <c r="G197" s="85">
        <v>1.76</v>
      </c>
      <c r="H197" s="85">
        <v>0.85</v>
      </c>
      <c r="I197" s="76">
        <f t="shared" si="93"/>
        <v>2.496</v>
      </c>
      <c r="J197" s="86">
        <v>1</v>
      </c>
      <c r="K197" s="85">
        <v>0</v>
      </c>
      <c r="L197" s="87">
        <v>0</v>
      </c>
      <c r="M197" s="80">
        <f t="shared" si="94"/>
        <v>1</v>
      </c>
      <c r="N197" s="86">
        <v>1.325</v>
      </c>
      <c r="O197" s="82">
        <v>0.5</v>
      </c>
      <c r="P197" s="88">
        <f t="shared" si="95"/>
        <v>2440.0290096</v>
      </c>
      <c r="Q197" s="90"/>
      <c r="AQ197" s="83">
        <v>3346</v>
      </c>
      <c r="AR197" s="84">
        <v>0.3</v>
      </c>
      <c r="AS197" s="85">
        <v>1</v>
      </c>
      <c r="AT197" s="85">
        <v>0</v>
      </c>
      <c r="AU197" s="73">
        <f t="shared" si="96"/>
        <v>1003.8</v>
      </c>
      <c r="AV197" s="86">
        <v>1.97</v>
      </c>
      <c r="AW197" s="85">
        <v>1.76</v>
      </c>
      <c r="AX197" s="85">
        <v>0.85</v>
      </c>
      <c r="AY197" s="76">
        <f t="shared" si="97"/>
        <v>2.496</v>
      </c>
      <c r="AZ197" s="86">
        <v>1</v>
      </c>
      <c r="BA197" s="85">
        <v>0</v>
      </c>
      <c r="BB197" s="87">
        <v>0</v>
      </c>
      <c r="BC197" s="80">
        <f t="shared" si="98"/>
        <v>1</v>
      </c>
      <c r="BD197" s="86">
        <v>1.325</v>
      </c>
      <c r="BE197" s="82">
        <v>0.5</v>
      </c>
      <c r="BF197" s="88">
        <f t="shared" si="99"/>
        <v>3269.9708496</v>
      </c>
      <c r="BG197" s="90"/>
    </row>
    <row r="198" customHeight="1" spans="1:59">
      <c r="A198" s="83">
        <v>3346</v>
      </c>
      <c r="B198" s="84">
        <v>0.3</v>
      </c>
      <c r="C198" s="85">
        <v>1</v>
      </c>
      <c r="D198" s="85">
        <v>0</v>
      </c>
      <c r="E198" s="73">
        <f t="shared" si="92"/>
        <v>1003.8</v>
      </c>
      <c r="F198" s="86">
        <v>1.47</v>
      </c>
      <c r="G198" s="85">
        <v>1.76</v>
      </c>
      <c r="H198" s="85">
        <v>0.85</v>
      </c>
      <c r="I198" s="76">
        <f t="shared" si="93"/>
        <v>2.496</v>
      </c>
      <c r="J198" s="86">
        <v>1</v>
      </c>
      <c r="K198" s="85">
        <v>0</v>
      </c>
      <c r="L198" s="87">
        <v>0</v>
      </c>
      <c r="M198" s="80">
        <f t="shared" si="94"/>
        <v>1</v>
      </c>
      <c r="N198" s="86">
        <v>1.325</v>
      </c>
      <c r="O198" s="82">
        <v>0.5</v>
      </c>
      <c r="P198" s="88">
        <f t="shared" si="95"/>
        <v>2440.0290096</v>
      </c>
      <c r="Q198" s="90"/>
      <c r="AQ198" s="83">
        <v>3346</v>
      </c>
      <c r="AR198" s="84">
        <v>0.3</v>
      </c>
      <c r="AS198" s="85">
        <v>1</v>
      </c>
      <c r="AT198" s="85">
        <v>0</v>
      </c>
      <c r="AU198" s="73">
        <f t="shared" si="96"/>
        <v>1003.8</v>
      </c>
      <c r="AV198" s="86">
        <v>1.97</v>
      </c>
      <c r="AW198" s="85">
        <v>1.76</v>
      </c>
      <c r="AX198" s="85">
        <v>0.85</v>
      </c>
      <c r="AY198" s="76">
        <f t="shared" si="97"/>
        <v>2.496</v>
      </c>
      <c r="AZ198" s="86">
        <v>1</v>
      </c>
      <c r="BA198" s="85">
        <v>0</v>
      </c>
      <c r="BB198" s="87">
        <v>0</v>
      </c>
      <c r="BC198" s="80">
        <f t="shared" si="98"/>
        <v>1</v>
      </c>
      <c r="BD198" s="86">
        <v>1.325</v>
      </c>
      <c r="BE198" s="82">
        <v>0.5</v>
      </c>
      <c r="BF198" s="88">
        <f t="shared" si="99"/>
        <v>3269.9708496</v>
      </c>
      <c r="BG198" s="90"/>
    </row>
    <row r="199" customHeight="1" spans="1:59">
      <c r="A199" s="83">
        <v>3346</v>
      </c>
      <c r="B199" s="84">
        <v>0.8</v>
      </c>
      <c r="C199" s="85">
        <v>1</v>
      </c>
      <c r="D199" s="85">
        <v>0</v>
      </c>
      <c r="E199" s="73">
        <f t="shared" si="92"/>
        <v>2676.8</v>
      </c>
      <c r="F199" s="86">
        <v>1.47</v>
      </c>
      <c r="G199" s="85">
        <v>1.76</v>
      </c>
      <c r="H199" s="85">
        <v>0.85</v>
      </c>
      <c r="I199" s="76">
        <f t="shared" si="93"/>
        <v>2.496</v>
      </c>
      <c r="J199" s="86">
        <v>1</v>
      </c>
      <c r="K199" s="85">
        <v>0</v>
      </c>
      <c r="L199" s="87">
        <v>0</v>
      </c>
      <c r="M199" s="80">
        <f t="shared" si="94"/>
        <v>1</v>
      </c>
      <c r="N199" s="86">
        <v>1.325</v>
      </c>
      <c r="O199" s="82">
        <v>0.5</v>
      </c>
      <c r="P199" s="88">
        <f t="shared" si="95"/>
        <v>6506.7440256</v>
      </c>
      <c r="Q199" s="90"/>
      <c r="AQ199" s="83">
        <v>3346</v>
      </c>
      <c r="AR199" s="84">
        <v>0.8</v>
      </c>
      <c r="AS199" s="85">
        <v>1</v>
      </c>
      <c r="AT199" s="85">
        <v>0</v>
      </c>
      <c r="AU199" s="73">
        <f t="shared" si="96"/>
        <v>2676.8</v>
      </c>
      <c r="AV199" s="86">
        <v>1.97</v>
      </c>
      <c r="AW199" s="85">
        <v>1.76</v>
      </c>
      <c r="AX199" s="85">
        <v>0.85</v>
      </c>
      <c r="AY199" s="76">
        <f t="shared" si="97"/>
        <v>2.496</v>
      </c>
      <c r="AZ199" s="86">
        <v>1</v>
      </c>
      <c r="BA199" s="85">
        <v>0</v>
      </c>
      <c r="BB199" s="87">
        <v>0</v>
      </c>
      <c r="BC199" s="80">
        <f t="shared" si="98"/>
        <v>1</v>
      </c>
      <c r="BD199" s="86">
        <v>1.325</v>
      </c>
      <c r="BE199" s="82">
        <v>0.5</v>
      </c>
      <c r="BF199" s="88">
        <f t="shared" si="99"/>
        <v>8719.9222656</v>
      </c>
      <c r="BG199" s="90"/>
    </row>
    <row r="200" customHeight="1" spans="1:59">
      <c r="A200" s="83">
        <v>3346</v>
      </c>
      <c r="B200" s="84">
        <v>0.8</v>
      </c>
      <c r="C200" s="85">
        <v>1</v>
      </c>
      <c r="D200" s="85">
        <v>0</v>
      </c>
      <c r="E200" s="73">
        <f t="shared" si="92"/>
        <v>2676.8</v>
      </c>
      <c r="F200" s="86">
        <v>1.47</v>
      </c>
      <c r="G200" s="85">
        <v>1.76</v>
      </c>
      <c r="H200" s="85">
        <v>0.85</v>
      </c>
      <c r="I200" s="76">
        <f t="shared" si="93"/>
        <v>2.496</v>
      </c>
      <c r="J200" s="86">
        <v>1</v>
      </c>
      <c r="K200" s="85">
        <v>0</v>
      </c>
      <c r="L200" s="87">
        <v>0</v>
      </c>
      <c r="M200" s="80">
        <f t="shared" si="94"/>
        <v>1</v>
      </c>
      <c r="N200" s="86">
        <v>1.325</v>
      </c>
      <c r="O200" s="82">
        <v>0.5</v>
      </c>
      <c r="P200" s="88">
        <f t="shared" si="95"/>
        <v>6506.7440256</v>
      </c>
      <c r="Q200" s="90"/>
      <c r="AQ200" s="83">
        <v>3346</v>
      </c>
      <c r="AR200" s="84">
        <v>0.8</v>
      </c>
      <c r="AS200" s="85">
        <v>1</v>
      </c>
      <c r="AT200" s="85">
        <v>0</v>
      </c>
      <c r="AU200" s="73">
        <f t="shared" si="96"/>
        <v>2676.8</v>
      </c>
      <c r="AV200" s="86">
        <v>1.97</v>
      </c>
      <c r="AW200" s="85">
        <v>1.76</v>
      </c>
      <c r="AX200" s="85">
        <v>0.85</v>
      </c>
      <c r="AY200" s="76">
        <f t="shared" si="97"/>
        <v>2.496</v>
      </c>
      <c r="AZ200" s="86">
        <v>1</v>
      </c>
      <c r="BA200" s="85">
        <v>0</v>
      </c>
      <c r="BB200" s="87">
        <v>0</v>
      </c>
      <c r="BC200" s="80">
        <f t="shared" si="98"/>
        <v>1</v>
      </c>
      <c r="BD200" s="86">
        <v>1.325</v>
      </c>
      <c r="BE200" s="82">
        <v>0.5</v>
      </c>
      <c r="BF200" s="88">
        <f t="shared" si="99"/>
        <v>8719.9222656</v>
      </c>
      <c r="BG200" s="90"/>
    </row>
    <row r="201" customHeight="1" spans="1:59">
      <c r="A201" s="83">
        <v>3346</v>
      </c>
      <c r="B201" s="84">
        <v>0.8</v>
      </c>
      <c r="C201" s="85">
        <v>1</v>
      </c>
      <c r="D201" s="85">
        <v>0</v>
      </c>
      <c r="E201" s="73">
        <f t="shared" si="92"/>
        <v>2676.8</v>
      </c>
      <c r="F201" s="86">
        <v>1.47</v>
      </c>
      <c r="G201" s="85">
        <v>1.76</v>
      </c>
      <c r="H201" s="85">
        <v>0.85</v>
      </c>
      <c r="I201" s="76">
        <f t="shared" si="93"/>
        <v>2.496</v>
      </c>
      <c r="J201" s="86">
        <v>1</v>
      </c>
      <c r="K201" s="85">
        <v>0</v>
      </c>
      <c r="L201" s="87">
        <v>0</v>
      </c>
      <c r="M201" s="80">
        <f t="shared" si="94"/>
        <v>1</v>
      </c>
      <c r="N201" s="86">
        <v>1.325</v>
      </c>
      <c r="O201" s="82">
        <v>0.5</v>
      </c>
      <c r="P201" s="88">
        <f t="shared" si="95"/>
        <v>6506.7440256</v>
      </c>
      <c r="Q201" s="90"/>
      <c r="AQ201" s="83">
        <v>3346</v>
      </c>
      <c r="AR201" s="84">
        <v>0.8</v>
      </c>
      <c r="AS201" s="85">
        <v>1</v>
      </c>
      <c r="AT201" s="85">
        <v>0</v>
      </c>
      <c r="AU201" s="73">
        <f t="shared" si="96"/>
        <v>2676.8</v>
      </c>
      <c r="AV201" s="86">
        <v>1.97</v>
      </c>
      <c r="AW201" s="85">
        <v>1.76</v>
      </c>
      <c r="AX201" s="85">
        <v>0.85</v>
      </c>
      <c r="AY201" s="76">
        <f t="shared" si="97"/>
        <v>2.496</v>
      </c>
      <c r="AZ201" s="86">
        <v>1</v>
      </c>
      <c r="BA201" s="85">
        <v>0</v>
      </c>
      <c r="BB201" s="87">
        <v>0</v>
      </c>
      <c r="BC201" s="80">
        <f t="shared" si="98"/>
        <v>1</v>
      </c>
      <c r="BD201" s="86">
        <v>1.325</v>
      </c>
      <c r="BE201" s="82">
        <v>0.5</v>
      </c>
      <c r="BF201" s="88">
        <f t="shared" si="99"/>
        <v>8719.9222656</v>
      </c>
      <c r="BG201" s="90"/>
    </row>
    <row r="202" customHeight="1" spans="1:59">
      <c r="A202" s="91" t="s">
        <v>43</v>
      </c>
      <c r="B202" s="92"/>
      <c r="C202" s="92"/>
      <c r="D202" s="92"/>
      <c r="E202" s="92"/>
      <c r="F202" s="92"/>
      <c r="G202" s="92"/>
      <c r="H202" s="93">
        <f>SUM(P165:P201)</f>
        <v>395416.38366048</v>
      </c>
      <c r="I202" s="94"/>
      <c r="J202" s="94"/>
      <c r="K202" s="94"/>
      <c r="L202" s="94"/>
      <c r="M202" s="94"/>
      <c r="N202" s="94"/>
      <c r="O202" s="94"/>
      <c r="P202" s="95"/>
      <c r="Q202" s="96"/>
      <c r="AQ202" s="91" t="s">
        <v>44</v>
      </c>
      <c r="AR202" s="92"/>
      <c r="AS202" s="92"/>
      <c r="AT202" s="92"/>
      <c r="AU202" s="92"/>
      <c r="AV202" s="92"/>
      <c r="AW202" s="92"/>
      <c r="AX202" s="93">
        <f>SUM(BF165:BF201)</f>
        <v>494290.121532479</v>
      </c>
      <c r="AY202" s="94"/>
      <c r="AZ202" s="94"/>
      <c r="BA202" s="94"/>
      <c r="BB202" s="94"/>
      <c r="BC202" s="94"/>
      <c r="BD202" s="94"/>
      <c r="BE202" s="94"/>
      <c r="BF202" s="95"/>
      <c r="BG202" s="96"/>
    </row>
    <row r="203" customHeight="1" spans="1:59">
      <c r="A203" s="97"/>
      <c r="B203" s="97"/>
      <c r="C203" s="97"/>
      <c r="D203" s="97"/>
      <c r="E203" s="97"/>
      <c r="F203" s="97"/>
      <c r="G203" s="97"/>
      <c r="H203" s="98"/>
      <c r="I203" s="99"/>
      <c r="J203" s="99"/>
      <c r="K203" s="99"/>
      <c r="L203" s="99"/>
      <c r="M203" s="99"/>
      <c r="N203" s="99"/>
      <c r="O203" s="99"/>
      <c r="P203" s="99"/>
      <c r="Q203" s="96"/>
      <c r="AQ203" s="97"/>
      <c r="AR203" s="97"/>
      <c r="AS203" s="97"/>
      <c r="AT203" s="97"/>
      <c r="AU203" s="97"/>
      <c r="AV203" s="97"/>
      <c r="AW203" s="97"/>
      <c r="AX203" s="98"/>
      <c r="AY203" s="99"/>
      <c r="AZ203" s="99"/>
      <c r="BA203" s="99"/>
      <c r="BB203" s="99"/>
      <c r="BC203" s="99"/>
      <c r="BD203" s="99"/>
      <c r="BE203" s="99"/>
      <c r="BF203" s="99"/>
      <c r="BG203" s="96"/>
    </row>
    <row r="204" customHeight="1" spans="1:59">
      <c r="A204" s="97"/>
      <c r="B204" s="97"/>
      <c r="C204" s="97"/>
      <c r="D204" s="97"/>
      <c r="E204" s="97"/>
      <c r="F204" s="97"/>
      <c r="G204" s="97"/>
      <c r="H204" s="100"/>
      <c r="I204" s="101"/>
      <c r="J204" s="101"/>
      <c r="K204" s="101"/>
      <c r="L204" s="101"/>
      <c r="M204" s="101"/>
      <c r="N204" s="101"/>
      <c r="O204" s="101"/>
      <c r="P204" s="101"/>
      <c r="Q204" s="102"/>
      <c r="AQ204" s="97"/>
      <c r="AR204" s="97"/>
      <c r="AS204" s="97"/>
      <c r="AT204" s="97"/>
      <c r="AU204" s="97"/>
      <c r="AV204" s="97"/>
      <c r="AW204" s="97"/>
      <c r="AX204" s="100"/>
      <c r="AY204" s="101"/>
      <c r="AZ204" s="101"/>
      <c r="BA204" s="101"/>
      <c r="BB204" s="101"/>
      <c r="BC204" s="101"/>
      <c r="BD204" s="101"/>
      <c r="BE204" s="101"/>
      <c r="BF204" s="101"/>
      <c r="BG204" s="102"/>
    </row>
  </sheetData>
  <mergeCells count="166">
    <mergeCell ref="A1:T1"/>
    <mergeCell ref="V1:AO1"/>
    <mergeCell ref="AQ1:BJ1"/>
    <mergeCell ref="A2:I2"/>
    <mergeCell ref="J2:M2"/>
    <mergeCell ref="N2:Q2"/>
    <mergeCell ref="R2:S2"/>
    <mergeCell ref="V2:AD2"/>
    <mergeCell ref="AE2:AH2"/>
    <mergeCell ref="AI2:AL2"/>
    <mergeCell ref="AM2:AN2"/>
    <mergeCell ref="AQ2:AY2"/>
    <mergeCell ref="AZ2:BC2"/>
    <mergeCell ref="BD2:BG2"/>
    <mergeCell ref="BH2:BI2"/>
    <mergeCell ref="A27:T27"/>
    <mergeCell ref="V27:AO27"/>
    <mergeCell ref="AQ27:BJ27"/>
    <mergeCell ref="A28:I28"/>
    <mergeCell ref="J28:M28"/>
    <mergeCell ref="N28:Q28"/>
    <mergeCell ref="R28:S28"/>
    <mergeCell ref="V28:AD28"/>
    <mergeCell ref="AE28:AH28"/>
    <mergeCell ref="AI28:AL28"/>
    <mergeCell ref="AM28:AN28"/>
    <mergeCell ref="AQ28:AY28"/>
    <mergeCell ref="AZ28:BC28"/>
    <mergeCell ref="BD28:BG28"/>
    <mergeCell ref="BH28:BI28"/>
    <mergeCell ref="A53:T53"/>
    <mergeCell ref="V53:AO53"/>
    <mergeCell ref="AQ53:BJ53"/>
    <mergeCell ref="A54:I54"/>
    <mergeCell ref="J54:M54"/>
    <mergeCell ref="N54:Q54"/>
    <mergeCell ref="R54:S54"/>
    <mergeCell ref="V54:AD54"/>
    <mergeCell ref="AE54:AH54"/>
    <mergeCell ref="AI54:AL54"/>
    <mergeCell ref="AM54:AN54"/>
    <mergeCell ref="AQ54:AY54"/>
    <mergeCell ref="AZ54:BC54"/>
    <mergeCell ref="BD54:BG54"/>
    <mergeCell ref="BH54:BI54"/>
    <mergeCell ref="A78:Q78"/>
    <mergeCell ref="V78:AL78"/>
    <mergeCell ref="AQ78:BG78"/>
    <mergeCell ref="A79:E79"/>
    <mergeCell ref="F79:I79"/>
    <mergeCell ref="J79:M79"/>
    <mergeCell ref="N79:O79"/>
    <mergeCell ref="V79:Z79"/>
    <mergeCell ref="AA79:AD79"/>
    <mergeCell ref="AE79:AH79"/>
    <mergeCell ref="AI79:AJ79"/>
    <mergeCell ref="AQ79:AU79"/>
    <mergeCell ref="AV79:AY79"/>
    <mergeCell ref="AZ79:BC79"/>
    <mergeCell ref="BD79:BE79"/>
    <mergeCell ref="A108:T108"/>
    <mergeCell ref="V108:AO108"/>
    <mergeCell ref="AQ108:BJ108"/>
    <mergeCell ref="A109:I109"/>
    <mergeCell ref="J109:M109"/>
    <mergeCell ref="N109:Q109"/>
    <mergeCell ref="R109:S109"/>
    <mergeCell ref="V109:AD109"/>
    <mergeCell ref="AE109:AH109"/>
    <mergeCell ref="AI109:AL109"/>
    <mergeCell ref="AM109:AN109"/>
    <mergeCell ref="AQ109:AY109"/>
    <mergeCell ref="AZ109:BC109"/>
    <mergeCell ref="BD109:BG109"/>
    <mergeCell ref="BH109:BI109"/>
    <mergeCell ref="A133:Q133"/>
    <mergeCell ref="AQ133:BG133"/>
    <mergeCell ref="A134:E134"/>
    <mergeCell ref="F134:I134"/>
    <mergeCell ref="J134:M134"/>
    <mergeCell ref="N134:O134"/>
    <mergeCell ref="AQ134:AU134"/>
    <mergeCell ref="AV134:AY134"/>
    <mergeCell ref="AZ134:BC134"/>
    <mergeCell ref="BD134:BE134"/>
    <mergeCell ref="A162:Q162"/>
    <mergeCell ref="AQ162:BG162"/>
    <mergeCell ref="A163:E163"/>
    <mergeCell ref="F163:I163"/>
    <mergeCell ref="J163:M163"/>
    <mergeCell ref="N163:O163"/>
    <mergeCell ref="AQ163:AU163"/>
    <mergeCell ref="AV163:AY163"/>
    <mergeCell ref="AZ163:BC163"/>
    <mergeCell ref="BD163:BE163"/>
    <mergeCell ref="P79:P80"/>
    <mergeCell ref="P134:P135"/>
    <mergeCell ref="P163:P164"/>
    <mergeCell ref="Q79:Q80"/>
    <mergeCell ref="Q81:Q102"/>
    <mergeCell ref="Q134:Q135"/>
    <mergeCell ref="Q136:Q157"/>
    <mergeCell ref="Q163:Q164"/>
    <mergeCell ref="Q165:Q201"/>
    <mergeCell ref="T2:T3"/>
    <mergeCell ref="T28:T29"/>
    <mergeCell ref="T54:T55"/>
    <mergeCell ref="T109:T110"/>
    <mergeCell ref="AK79:AK80"/>
    <mergeCell ref="AL79:AL80"/>
    <mergeCell ref="AL81:AL102"/>
    <mergeCell ref="AO2:AO3"/>
    <mergeCell ref="AO28:AO29"/>
    <mergeCell ref="AO54:AO55"/>
    <mergeCell ref="AO109:AO110"/>
    <mergeCell ref="BF79:BF80"/>
    <mergeCell ref="BF134:BF135"/>
    <mergeCell ref="BF163:BF164"/>
    <mergeCell ref="BG79:BG80"/>
    <mergeCell ref="BG81:BG102"/>
    <mergeCell ref="BG134:BG135"/>
    <mergeCell ref="BG136:BG157"/>
    <mergeCell ref="BG163:BG164"/>
    <mergeCell ref="BG165:BG201"/>
    <mergeCell ref="BJ2:BJ3"/>
    <mergeCell ref="BJ28:BJ29"/>
    <mergeCell ref="BJ54:BJ55"/>
    <mergeCell ref="BJ109:BJ110"/>
    <mergeCell ref="A22:K24"/>
    <mergeCell ref="L22:T24"/>
    <mergeCell ref="A48:K50"/>
    <mergeCell ref="L48:T50"/>
    <mergeCell ref="A74:K76"/>
    <mergeCell ref="L74:T76"/>
    <mergeCell ref="A103:G105"/>
    <mergeCell ref="V103:AB105"/>
    <mergeCell ref="AQ103:AW105"/>
    <mergeCell ref="H103:Q105"/>
    <mergeCell ref="A129:K131"/>
    <mergeCell ref="L129:T131"/>
    <mergeCell ref="A158:G160"/>
    <mergeCell ref="AQ158:AW160"/>
    <mergeCell ref="H158:Q160"/>
    <mergeCell ref="AC103:AL105"/>
    <mergeCell ref="H202:Q204"/>
    <mergeCell ref="A202:G204"/>
    <mergeCell ref="AQ202:AW204"/>
    <mergeCell ref="V22:AF24"/>
    <mergeCell ref="AG22:AO24"/>
    <mergeCell ref="V48:AF50"/>
    <mergeCell ref="AG48:AO50"/>
    <mergeCell ref="V74:AF76"/>
    <mergeCell ref="AG74:AO76"/>
    <mergeCell ref="V129:AF131"/>
    <mergeCell ref="AG129:AO131"/>
    <mergeCell ref="AQ22:BA24"/>
    <mergeCell ref="BB22:BJ24"/>
    <mergeCell ref="AQ48:BA50"/>
    <mergeCell ref="BB48:BJ50"/>
    <mergeCell ref="AQ74:BA76"/>
    <mergeCell ref="BB74:BJ76"/>
    <mergeCell ref="AX103:BG105"/>
    <mergeCell ref="AQ129:BA131"/>
    <mergeCell ref="BB129:BJ131"/>
    <mergeCell ref="AX158:BG160"/>
    <mergeCell ref="AX202:BG20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2" workbookViewId="0">
      <selection activeCell="G15" sqref="G15"/>
    </sheetView>
  </sheetViews>
  <sheetFormatPr defaultColWidth="25.7777777777778" defaultRowHeight="50" customHeight="1"/>
  <cols>
    <col min="1" max="16384" width="25.7777777777778" style="1"/>
  </cols>
  <sheetData>
    <row r="1" customHeight="1" spans="1:10">
      <c r="A1" s="1" t="s">
        <v>45</v>
      </c>
    </row>
    <row r="2" customHeight="1" spans="1:10">
      <c r="B2" s="1" t="s">
        <v>46</v>
      </c>
      <c r="C2" s="1" t="s">
        <v>47</v>
      </c>
      <c r="D2" s="1" t="s">
        <v>48</v>
      </c>
      <c r="E2" s="1" t="s">
        <v>49</v>
      </c>
    </row>
    <row r="3" customHeight="1" spans="1:10">
      <c r="A3" s="1" t="s">
        <v>50</v>
      </c>
      <c r="B3" s="2">
        <v>2434431.36653284</v>
      </c>
      <c r="C3" s="2"/>
      <c r="D3" s="2"/>
      <c r="E3" s="3">
        <f>SUM(B3:D3)</f>
        <v>2434431.36653284</v>
      </c>
    </row>
    <row r="4" customHeight="1" spans="1:10">
      <c r="A4" s="1" t="s">
        <v>51</v>
      </c>
      <c r="B4" s="2">
        <v>1903822.76261875</v>
      </c>
      <c r="C4" s="2"/>
      <c r="D4" s="2"/>
      <c r="E4" s="3">
        <f>SUM(B4:D4)</f>
        <v>1903822.76261875</v>
      </c>
    </row>
    <row r="5" customHeight="1" spans="1:10">
      <c r="A5" s="1" t="s">
        <v>52</v>
      </c>
      <c r="B5" s="2">
        <v>1828020.72776963</v>
      </c>
      <c r="C5" s="2">
        <v>529277.942995338</v>
      </c>
      <c r="D5" s="2"/>
      <c r="E5" s="3">
        <f t="shared" ref="E5:E13" si="0">SUM(B5:D5)</f>
        <v>2357298.67076497</v>
      </c>
    </row>
    <row r="6" customHeight="1" spans="1:10">
      <c r="A6" s="1" t="s">
        <v>53</v>
      </c>
      <c r="B6" s="2">
        <v>1260039.91326598</v>
      </c>
      <c r="C6" s="2">
        <v>479900.799871888</v>
      </c>
      <c r="D6" s="2">
        <v>395416.38366048</v>
      </c>
      <c r="E6" s="3">
        <f t="shared" si="0"/>
        <v>2135357.09679835</v>
      </c>
    </row>
    <row r="8" customHeight="1" spans="1:10">
      <c r="A8" s="1" t="s">
        <v>54</v>
      </c>
    </row>
    <row r="9" customHeight="1" spans="1:10">
      <c r="B9" s="1" t="s">
        <v>46</v>
      </c>
      <c r="C9" s="1" t="s">
        <v>47</v>
      </c>
      <c r="D9" s="1" t="s">
        <v>48</v>
      </c>
      <c r="E9" s="1" t="s">
        <v>49</v>
      </c>
      <c r="H9" s="1" t="s">
        <v>45</v>
      </c>
      <c r="I9" s="1" t="s">
        <v>54</v>
      </c>
      <c r="J9" s="1" t="s">
        <v>55</v>
      </c>
    </row>
    <row r="10" customHeight="1" spans="1:10">
      <c r="A10" s="1" t="s">
        <v>50</v>
      </c>
      <c r="B10" s="2">
        <v>2748755.95784703</v>
      </c>
      <c r="C10" s="2"/>
      <c r="D10" s="2"/>
      <c r="E10" s="3">
        <f t="shared" si="0"/>
        <v>2748755.95784703</v>
      </c>
      <c r="G10" s="1" t="s">
        <v>50</v>
      </c>
      <c r="H10" s="1">
        <v>243</v>
      </c>
      <c r="I10" s="1">
        <v>275</v>
      </c>
      <c r="J10" s="1">
        <v>348</v>
      </c>
    </row>
    <row r="11" customHeight="1" spans="1:10">
      <c r="A11" s="1" t="s">
        <v>51</v>
      </c>
      <c r="B11" s="2">
        <v>1903822.76261875</v>
      </c>
      <c r="C11" s="2"/>
      <c r="D11" s="2"/>
      <c r="E11" s="3">
        <f t="shared" si="0"/>
        <v>1903822.76261875</v>
      </c>
      <c r="G11" s="1" t="s">
        <v>51</v>
      </c>
      <c r="H11" s="1">
        <v>190</v>
      </c>
      <c r="I11" s="1">
        <v>190</v>
      </c>
      <c r="J11" s="1">
        <v>212</v>
      </c>
    </row>
    <row r="12" customHeight="1" spans="1:10">
      <c r="A12" s="1" t="s">
        <v>52</v>
      </c>
      <c r="B12" s="2">
        <v>2001965.69236163</v>
      </c>
      <c r="C12" s="2">
        <v>529277.942995338</v>
      </c>
      <c r="D12" s="2"/>
      <c r="E12" s="3">
        <f t="shared" si="0"/>
        <v>2531243.63535697</v>
      </c>
      <c r="G12" s="1" t="s">
        <v>52</v>
      </c>
      <c r="H12" s="1">
        <v>236</v>
      </c>
      <c r="I12" s="1">
        <v>253</v>
      </c>
      <c r="J12" s="1">
        <v>296</v>
      </c>
    </row>
    <row r="13" customHeight="1" spans="1:10">
      <c r="A13" s="1" t="s">
        <v>53</v>
      </c>
      <c r="B13" s="2">
        <v>1405347.59710198</v>
      </c>
      <c r="C13" s="2">
        <v>479900.799871888</v>
      </c>
      <c r="D13" s="2">
        <v>395416.38366048</v>
      </c>
      <c r="E13" s="3">
        <f t="shared" si="0"/>
        <v>2280664.78063435</v>
      </c>
      <c r="G13" s="1" t="s">
        <v>53</v>
      </c>
      <c r="H13" s="1">
        <v>214</v>
      </c>
      <c r="I13" s="1">
        <v>228</v>
      </c>
      <c r="J13" s="1">
        <v>277</v>
      </c>
    </row>
    <row r="15" customHeight="1" spans="1:10">
      <c r="A15" s="1" t="s">
        <v>55</v>
      </c>
    </row>
    <row r="16" customHeight="1" spans="1:10">
      <c r="B16" s="1" t="s">
        <v>46</v>
      </c>
      <c r="C16" s="1" t="s">
        <v>47</v>
      </c>
      <c r="D16" s="1" t="s">
        <v>48</v>
      </c>
      <c r="E16" s="1" t="s">
        <v>49</v>
      </c>
    </row>
    <row r="17" customHeight="1" spans="1:5">
      <c r="A17" s="1" t="s">
        <v>50</v>
      </c>
      <c r="B17" s="2">
        <v>3476625.77590508</v>
      </c>
      <c r="C17" s="2"/>
      <c r="D17" s="2"/>
      <c r="E17" s="3">
        <f t="shared" ref="E17:E20" si="1">SUM(B17:D17)</f>
        <v>3476625.77590508</v>
      </c>
    </row>
    <row r="18" customHeight="1" spans="1:5">
      <c r="A18" s="1" t="s">
        <v>51</v>
      </c>
      <c r="B18" s="2">
        <v>2124849.58778462</v>
      </c>
      <c r="C18" s="2"/>
      <c r="D18" s="2"/>
      <c r="E18" s="3">
        <f t="shared" si="1"/>
        <v>2124849.58778462</v>
      </c>
    </row>
    <row r="19" customHeight="1" spans="1:5">
      <c r="A19" s="1" t="s">
        <v>52</v>
      </c>
      <c r="B19" s="2">
        <v>2307143.38936797</v>
      </c>
      <c r="C19" s="2">
        <v>652736.840602007</v>
      </c>
      <c r="D19" s="2"/>
      <c r="E19" s="3">
        <f t="shared" si="1"/>
        <v>2959880.22996998</v>
      </c>
    </row>
    <row r="20" customHeight="1" spans="1:5">
      <c r="A20" s="1" t="s">
        <v>53</v>
      </c>
      <c r="B20" s="2">
        <v>1661797.88854395</v>
      </c>
      <c r="C20" s="2">
        <v>618317.293065539</v>
      </c>
      <c r="D20" s="2">
        <v>494290.121532479</v>
      </c>
      <c r="E20" s="3">
        <f t="shared" si="1"/>
        <v>2774405.30314197</v>
      </c>
    </row>
  </sheetData>
  <mergeCells count="3">
    <mergeCell ref="A1:E1"/>
    <mergeCell ref="A8:E8"/>
    <mergeCell ref="A15:E1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计算</vt:lpstr>
      <vt:lpstr>项目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2025-11-12T22:50:47Z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A1FB6C425F554E8FB4B3B1F0D10C2678_12</vt:lpwstr>
  </property>
</Properties>
</file>