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6" windowHeight="13020"/>
  </bookViews>
  <sheets>
    <sheet name="项目" sheetId="1" r:id="rId1"/>
    <sheet name="矩阵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<sst xmlns="http://schemas.openxmlformats.org/spreadsheetml/2006/main" count="228" uniqueCount="42">
  <si>
    <t>杜林</t>
  </si>
  <si>
    <t>芙宁娜</t>
  </si>
  <si>
    <t>总伤</t>
  </si>
  <si>
    <t>单人提升</t>
  </si>
  <si>
    <t>全队提升</t>
  </si>
  <si>
    <t>C0</t>
  </si>
  <si>
    <t>C1</t>
  </si>
  <si>
    <t>C2</t>
  </si>
  <si>
    <t>C3</t>
  </si>
  <si>
    <t>C4</t>
  </si>
  <si>
    <t>C5</t>
  </si>
  <si>
    <t>C6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</si>
  <si>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</si>
  <si>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</si>
  <si>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</si>
  <si>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</si>
  <si>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</si>
  <si>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</si>
  <si>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</si>
  <si>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</si>
  <si>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</si>
  <si>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</si>
  <si>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</si>
  <si>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</si>
  <si>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</si>
  <si>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</si>
  <si>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</si>
  <si>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</si>
  <si>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</si>
  <si>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</si>
  <si>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</si>
  <si>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</si>
  <si>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</si>
  <si>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0+1杜林 （杜林  芙宁娜  莫娜  希诺宁）</t>
  </si>
  <si>
    <t>0+0芙宁娜 （0+1杜林  芙宁娜  莫娜  希诺宁）</t>
  </si>
  <si>
    <t>1+1杜林 （杜林  芙宁娜  莫娜  希诺宁）</t>
  </si>
  <si>
    <t>0+0芙宁娜 （2+1杜林  芙宁娜  莫娜  希诺宁）</t>
  </si>
  <si>
    <t>2+1杜林 （杜林  芙宁娜  莫娜  希诺宁）</t>
  </si>
  <si>
    <t>3+1杜林 （杜林  芙宁娜  莫娜  希诺宁）</t>
  </si>
  <si>
    <t>4+1杜林 （杜林  芙宁娜  莫娜  希诺宁）</t>
  </si>
  <si>
    <t>5+1杜林 （杜林  芙宁娜  莫娜  希诺宁）</t>
  </si>
  <si>
    <t>6+1杜林 （杜林  芙宁娜  莫娜  希诺宁）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</si>
</sst>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.0%"/>
  </numFmts>
  <fonts count="27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0"/>
      <color theme="8" tint="-0.25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9" borderId="2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23">
      <alignment vertical="center"/>
    </xf>
    <xf numFmtId="0" fontId="14" fillId="0" borderId="23">
      <alignment vertical="center"/>
    </xf>
    <xf numFmtId="0" fontId="15" fillId="0" borderId="24">
      <alignment vertical="center"/>
    </xf>
    <xf numFmtId="0" fontId="15" fillId="0" borderId="0">
      <alignment vertical="center"/>
    </xf>
    <xf numFmtId="0" fontId="16" fillId="10" borderId="25">
      <alignment vertical="center"/>
    </xf>
    <xf numFmtId="0" fontId="17" fillId="11" borderId="26">
      <alignment vertical="center"/>
    </xf>
    <xf numFmtId="0" fontId="18" fillId="11" borderId="25">
      <alignment vertical="center"/>
    </xf>
    <xf numFmtId="0" fontId="19" fillId="12" borderId="27">
      <alignment vertical="center"/>
    </xf>
    <xf numFmtId="0" fontId="20" fillId="0" borderId="28">
      <alignment vertical="center"/>
    </xf>
    <xf numFmtId="0" fontId="21" fillId="0" borderId="29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  <xf numFmtId="0" fontId="25" fillId="36" borderId="0">
      <alignment vertical="center"/>
    </xf>
    <xf numFmtId="0" fontId="26" fillId="37" borderId="0">
      <alignment vertical="center"/>
    </xf>
    <xf numFmtId="0" fontId="26" fillId="38" borderId="0">
      <alignment vertical="center"/>
    </xf>
    <xf numFmtId="0" fontId="25" fillId="39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8459989032908"/>
          <c:y val="0.0726357425386552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223062375323299"/>
                  <c:y val="0.0125595999534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639417140257186"/>
                  <c:y val="0.017750151330491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0166441775438314"/>
                  <c:y val="0.01579908026485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.01254071661237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027681660899654"/>
                  <c:y val="0.009446254071661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0.011074918566775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200" b="0" i="0" u="none" strike="noStrike" kern="1200" baseline="0">
                    <a:solidFill>
                      <a:srgbClr val="00B0F0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项目!$A$11:$A$17</c:f>
              <c:strCache>
                <c:ptCount val="7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C3</c:v>
                </c:pt>
                <c:pt idx="4">
                  <c:v>C4</c:v>
                </c:pt>
                <c:pt idx="5">
                  <c:v>C5</c:v>
                </c:pt>
                <c:pt idx="6">
                  <c:v>C6</c:v>
                </c:pt>
              </c:strCache>
            </c:strRef>
          </c:cat>
          <c:val>
            <c:numRef>
              <c:f>项目!$B$11:$B$17</c:f>
              <c:numCache>
                <c:formatCode>General</c:formatCode>
                <c:ptCount val="7"/>
                <c:pt idx="0">
                  <c:v>110</c:v>
                </c:pt>
                <c:pt idx="1">
                  <c:v>156</c:v>
                </c:pt>
                <c:pt idx="2">
                  <c:v>196</c:v>
                </c:pt>
                <c:pt idx="3">
                  <c:v>220</c:v>
                </c:pt>
                <c:pt idx="4">
                  <c:v>260</c:v>
                </c:pt>
                <c:pt idx="5">
                  <c:v>261</c:v>
                </c:pt>
                <c:pt idx="6">
                  <c:v>399</c:v>
                </c:pt>
              </c:numCache>
            </c:numRef>
          </c:val>
        </c:ser>
        <c:ser>
          <c:idx val="1"/>
          <c:order val="1"/>
          <c:spPr>
            <a:noFill/>
            <a:ln w="15875">
              <a:solidFill>
                <a:srgbClr val="FFC000"/>
              </a:solidFill>
            </a:ln>
            <a:effectLst>
              <a:glow rad="63500">
                <a:schemeClr val="accent2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78175895765472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334486735870819"/>
                  <c:y val="0.01063445708509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FFC000"/>
                    </a:solidFill>
                    <a:latin typeface="SDK_SC_Web" panose="00020600040101010101" charset="-128"/>
                    <a:ea typeface="SDK_SC_Web" panose="00020600040101010101" charset="-128"/>
                    <a:cs typeface="SDK_SC_Web" panose="00020600040101010101" charset="-128"/>
                    <a:sym typeface="SDK_SC_Web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项目!$A$11:$A$17</c:f>
              <c:strCache>
                <c:ptCount val="7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C3</c:v>
                </c:pt>
                <c:pt idx="4">
                  <c:v>C4</c:v>
                </c:pt>
                <c:pt idx="5">
                  <c:v>C5</c:v>
                </c:pt>
                <c:pt idx="6">
                  <c:v>C6</c:v>
                </c:pt>
              </c:strCache>
            </c:strRef>
          </c:cat>
          <c:val>
            <c:numRef>
              <c:f>项目!$C$11:$C$17</c:f>
              <c:numCache>
                <c:formatCode>General</c:formatCode>
                <c:ptCount val="7"/>
                <c:pt idx="0">
                  <c:v>156</c:v>
                </c:pt>
                <c:pt idx="1">
                  <c:v>202</c:v>
                </c:pt>
                <c:pt idx="2">
                  <c:v>249</c:v>
                </c:pt>
                <c:pt idx="3">
                  <c:v>273</c:v>
                </c:pt>
                <c:pt idx="4">
                  <c:v>314</c:v>
                </c:pt>
                <c:pt idx="5">
                  <c:v>314</c:v>
                </c:pt>
                <c:pt idx="6">
                  <c:v>453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0" i="0" u="none" strike="noStrike" kern="1200" baseline="0">
                <a:solidFill>
                  <a:schemeClr val="bg1"/>
                </a:solidFill>
                <a:latin typeface="SDK_SC_Web" panose="00020600040101010101" charset="-128"/>
                <a:ea typeface="SDK_SC_Web" panose="00020600040101010101" charset="-128"/>
                <a:cs typeface="SDK_SC_Web" panose="00020600040101010101" charset="-128"/>
                <a:sym typeface="SDK_SC_Web" panose="00020600040101010101" charset="-128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  <c:max val="5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4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SDK_SC_Web" panose="00020600040101010101" charset="-128"/>
                <a:ea typeface="SDK_SC_Web" panose="00020600040101010101" charset="-128"/>
                <a:cs typeface="SDK_SC_Web" panose="00020600040101010101" charset="-128"/>
                <a:sym typeface="SDK_SC_Web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SDK_SC_Web" panose="00020600040101010101" charset="-128"/>
          <a:ea typeface="SDK_SC_Web" panose="00020600040101010101" charset="-128"/>
          <a:cs typeface="SDK_SC_Web" panose="00020600040101010101" charset="-128"/>
          <a:sym typeface="SDK_SC_Web" panose="00020600040101010101" charset="-128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12</xdr:row>
      <xdr:rowOff>0</xdr:rowOff>
    </xdr:from>
    <xdr:to>
      <xdr:col>10</xdr:col>
      <xdr:colOff>576580</xdr:colOff>
      <xdr:row>18</xdr:row>
      <xdr:rowOff>521335</xdr:rowOff>
    </xdr:to>
    <xdr:graphicFrame>
      <xdr:nvGraphicFramePr>
        <xdr:cNvPr id="19" name="图表 18" descr="7b0a202020202263686172745265734964223a20223230343735353234220a7d0a"/>
        <xdr:cNvGraphicFramePr/>
      </xdr:nvGraphicFramePr>
      <xdr:xfrm>
        <a:off x="7071360" y="7620000"/>
        <a:ext cx="11183620" cy="43313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G6" sqref="G6"/>
    </sheetView>
  </sheetViews>
  <sheetFormatPr defaultColWidth="25.7777777777778" defaultRowHeight="50" customHeight="1" outlineLevelCol="5"/>
  <cols>
    <col min="1" max="16384" width="25.7777777777778" style="1" customWidth="1"/>
  </cols>
  <sheetData>
    <row r="1" customHeight="1" spans="1:6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customHeight="1" spans="1:6">
      <c r="A2" s="1" t="s">
        <v>5</v>
      </c>
      <c r="B2" s="54">
        <v>1097185.64622122</v>
      </c>
      <c r="C2" s="55">
        <v>461810.630646663</v>
      </c>
      <c r="D2" s="55">
        <f>SUM(B2:C2)</f>
        <v>1558996.27686788</v>
      </c>
    </row>
    <row r="3" customHeight="1" spans="1:6">
      <c r="A3" s="1" t="s">
        <v>6</v>
      </c>
      <c r="B3" s="55">
        <v>1556239.78457557</v>
      </c>
      <c r="C3" s="55">
        <v>461810.630646663</v>
      </c>
      <c r="D3" s="55">
        <f>SUM(B3:C3)</f>
        <v>2018050.41522223</v>
      </c>
      <c r="E3" s="56">
        <f>B3/B2-1</f>
        <v>0.418392402357215</v>
      </c>
      <c r="F3" s="56">
        <f>D3/D2-1</f>
        <v>0.294454929216776</v>
      </c>
    </row>
    <row r="4" customHeight="1" spans="1:6">
      <c r="A4" s="1" t="s">
        <v>7</v>
      </c>
      <c r="B4" s="55">
        <v>1957962.7572271</v>
      </c>
      <c r="C4" s="55">
        <v>533205.927073005</v>
      </c>
      <c r="D4" s="55">
        <f>SUM(B4:C4)</f>
        <v>2491168.68430011</v>
      </c>
      <c r="E4" s="56">
        <f>B4/B3-1</f>
        <v>0.258136937914803</v>
      </c>
      <c r="F4" s="56">
        <f>D4/D3-1</f>
        <v>0.234443235664046</v>
      </c>
    </row>
    <row r="5" customHeight="1" spans="1:6">
      <c r="A5" s="1" t="s">
        <v>8</v>
      </c>
      <c r="B5" s="55">
        <v>2201707.4139143</v>
      </c>
      <c r="C5" s="55">
        <v>533205.927073005</v>
      </c>
      <c r="D5" s="55">
        <f>SUM(B5:C5)</f>
        <v>2734913.34098731</v>
      </c>
      <c r="E5" s="56">
        <f>B5/B4-1</f>
        <v>0.124488913687202</v>
      </c>
      <c r="F5" s="56">
        <f>D5/D4-1</f>
        <v>0.0978434974007714</v>
      </c>
    </row>
    <row r="6" customHeight="1" spans="1:6">
      <c r="A6" s="1" t="s">
        <v>9</v>
      </c>
      <c r="B6" s="55">
        <v>2603817.32424526</v>
      </c>
      <c r="C6" s="55">
        <v>533205.927073005</v>
      </c>
      <c r="D6" s="55">
        <f>SUM(B6:C6)</f>
        <v>3137023.25131827</v>
      </c>
      <c r="E6" s="56">
        <f>B6/B5-1</f>
        <v>0.182635489070762</v>
      </c>
      <c r="F6" s="56">
        <f>D6/D5-1</f>
        <v>0.147028391834089</v>
      </c>
    </row>
    <row r="7" customHeight="1" spans="1:6">
      <c r="A7" s="1" t="s">
        <v>10</v>
      </c>
      <c r="B7" s="55">
        <v>2609357.09338792</v>
      </c>
      <c r="C7" s="55">
        <v>533205.927073005</v>
      </c>
      <c r="D7" s="55">
        <f>SUM(B7:C7)</f>
        <v>3142563.02046093</v>
      </c>
      <c r="E7" s="56">
        <f>B7/B6-1</f>
        <v>0.0021275567571799</v>
      </c>
      <c r="F7" s="56">
        <f>D7/D6-1</f>
        <v>0.00176593180822993</v>
      </c>
    </row>
    <row r="8" customHeight="1" spans="1:6">
      <c r="A8" s="1" t="s">
        <v>11</v>
      </c>
      <c r="B8" s="55">
        <v>3994941.60395174</v>
      </c>
      <c r="C8" s="55">
        <v>533205.927073005</v>
      </c>
      <c r="D8" s="55">
        <f>SUM(B8:C8)</f>
        <v>4528147.53102474</v>
      </c>
      <c r="E8" s="56">
        <f>B8/B7-1</f>
        <v>0.531006091145928</v>
      </c>
      <c r="F8" s="56">
        <f>D8/D7-1</f>
        <v>0.440909061025161</v>
      </c>
    </row>
    <row r="10" customHeight="1" spans="1:6">
      <c r="B10" s="1" t="s">
        <v>0</v>
      </c>
      <c r="C10" s="1" t="s">
        <v>2</v>
      </c>
    </row>
    <row r="11" customHeight="1" spans="1:6">
      <c r="A11" s="1" t="s">
        <v>5</v>
      </c>
      <c r="B11" s="1">
        <v>110</v>
      </c>
      <c r="C11" s="1">
        <v>156</v>
      </c>
    </row>
    <row r="12" customHeight="1" spans="1:6">
      <c r="A12" s="1" t="s">
        <v>6</v>
      </c>
      <c r="B12" s="1">
        <v>156</v>
      </c>
      <c r="C12" s="1">
        <v>202</v>
      </c>
    </row>
    <row r="13" customHeight="1" spans="1:6">
      <c r="A13" s="1" t="s">
        <v>7</v>
      </c>
      <c r="B13" s="1">
        <v>196</v>
      </c>
      <c r="C13" s="1">
        <v>249</v>
      </c>
    </row>
    <row r="14" customHeight="1" spans="1:6">
      <c r="A14" s="1" t="s">
        <v>8</v>
      </c>
      <c r="B14" s="1">
        <v>220</v>
      </c>
      <c r="C14" s="1">
        <v>273</v>
      </c>
    </row>
    <row r="15" customHeight="1" spans="1:6">
      <c r="A15" s="1" t="s">
        <v>9</v>
      </c>
      <c r="B15" s="1">
        <v>260</v>
      </c>
      <c r="C15" s="1">
        <v>314</v>
      </c>
    </row>
    <row r="16" customHeight="1" spans="1:6">
      <c r="A16" s="1" t="s">
        <v>10</v>
      </c>
      <c r="B16" s="1">
        <v>261</v>
      </c>
      <c r="C16" s="1">
        <v>314</v>
      </c>
    </row>
    <row r="17" customHeight="1" spans="1:3">
      <c r="A17" s="1" t="s">
        <v>11</v>
      </c>
      <c r="B17" s="1">
        <v>399</v>
      </c>
      <c r="C17" s="1">
        <v>453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3"/>
  <sheetViews>
    <sheetView zoomScale="40" zoomScaleNormal="40" topLeftCell="A187" workbookViewId="0">
      <selection activeCell="H201" sqref="H201:Q203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35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12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</row>
    <row r="2" customHeight="1" spans="1:35">
      <c r="A2" s="6" t="s">
        <v>13</v>
      </c>
      <c r="B2" s="7"/>
      <c r="C2" s="7"/>
      <c r="D2" s="7"/>
      <c r="E2" s="8"/>
      <c r="F2" s="9" t="s">
        <v>14</v>
      </c>
      <c r="G2" s="10"/>
      <c r="H2" s="10"/>
      <c r="I2" s="11"/>
      <c r="J2" s="12" t="s">
        <v>15</v>
      </c>
      <c r="K2" s="13"/>
      <c r="L2" s="14"/>
      <c r="M2" s="15"/>
      <c r="N2" s="16" t="s">
        <v>16</v>
      </c>
      <c r="O2" s="17"/>
      <c r="P2" s="18" t="s">
        <v>17</v>
      </c>
      <c r="Q2" s="19" t="s">
        <v>18</v>
      </c>
      <c r="S2" s="6" t="s">
        <v>13</v>
      </c>
      <c r="T2" s="7"/>
      <c r="U2" s="7"/>
      <c r="V2" s="7"/>
      <c r="W2" s="8"/>
      <c r="X2" s="9" t="s">
        <v>14</v>
      </c>
      <c r="Y2" s="10"/>
      <c r="Z2" s="10"/>
      <c r="AA2" s="11"/>
      <c r="AB2" s="12" t="s">
        <v>15</v>
      </c>
      <c r="AC2" s="13"/>
      <c r="AD2" s="14"/>
      <c r="AE2" s="15"/>
      <c r="AF2" s="16" t="s">
        <v>16</v>
      </c>
      <c r="AG2" s="17"/>
      <c r="AH2" s="18" t="s">
        <v>17</v>
      </c>
      <c r="AI2" s="19" t="s">
        <v>18</v>
      </c>
    </row>
    <row r="3" customHeight="1" spans="1:35">
      <c r="A3" s="20" t="s">
        <v>19</v>
      </c>
      <c r="B3" s="21" t="s">
        <v>20</v>
      </c>
      <c r="C3" s="21" t="s">
        <v>21</v>
      </c>
      <c r="D3" s="21" t="s">
        <v>22</v>
      </c>
      <c r="E3" s="22" t="s">
        <v>13</v>
      </c>
      <c r="F3" s="23" t="s">
        <v>23</v>
      </c>
      <c r="G3" s="24" t="s">
        <v>24</v>
      </c>
      <c r="H3" s="24" t="s">
        <v>25</v>
      </c>
      <c r="I3" s="25" t="s">
        <v>26</v>
      </c>
      <c r="J3" s="26" t="s">
        <v>27</v>
      </c>
      <c r="K3" s="27" t="s">
        <v>28</v>
      </c>
      <c r="L3" s="28" t="s">
        <v>29</v>
      </c>
      <c r="M3" s="29" t="s">
        <v>30</v>
      </c>
      <c r="N3" s="30" t="s">
        <v>31</v>
      </c>
      <c r="O3" s="31" t="s">
        <v>32</v>
      </c>
      <c r="P3" s="18"/>
      <c r="Q3" s="19"/>
      <c r="S3" s="20" t="s">
        <v>19</v>
      </c>
      <c r="T3" s="21" t="s">
        <v>20</v>
      </c>
      <c r="U3" s="21" t="s">
        <v>21</v>
      </c>
      <c r="V3" s="21" t="s">
        <v>22</v>
      </c>
      <c r="W3" s="22" t="s">
        <v>13</v>
      </c>
      <c r="X3" s="23" t="s">
        <v>23</v>
      </c>
      <c r="Y3" s="24" t="s">
        <v>24</v>
      </c>
      <c r="Z3" s="24" t="s">
        <v>25</v>
      </c>
      <c r="AA3" s="25" t="s">
        <v>26</v>
      </c>
      <c r="AB3" s="26" t="s">
        <v>27</v>
      </c>
      <c r="AC3" s="27" t="s">
        <v>28</v>
      </c>
      <c r="AD3" s="28" t="s">
        <v>29</v>
      </c>
      <c r="AE3" s="29" t="s">
        <v>30</v>
      </c>
      <c r="AF3" s="30" t="s">
        <v>31</v>
      </c>
      <c r="AG3" s="31" t="s">
        <v>32</v>
      </c>
      <c r="AH3" s="18"/>
      <c r="AI3" s="19"/>
    </row>
    <row r="4" customHeight="1" spans="1:35">
      <c r="A4" s="32">
        <v>2873</v>
      </c>
      <c r="B4" s="21">
        <v>2.337</v>
      </c>
      <c r="C4" s="33">
        <v>1.75</v>
      </c>
      <c r="D4" s="33">
        <v>0</v>
      </c>
      <c r="E4" s="22">
        <f t="shared" ref="E4:E25" si="0">A4*B4*C4+D4</f>
        <v>11749.85175</v>
      </c>
      <c r="F4" s="34">
        <v>2</v>
      </c>
      <c r="G4" s="33">
        <v>2.06</v>
      </c>
      <c r="H4" s="33">
        <v>0.91</v>
      </c>
      <c r="I4" s="25">
        <f t="shared" ref="I4:I25" si="1">G4*H4+1</f>
        <v>2.8746</v>
      </c>
      <c r="J4" s="35">
        <v>1.5</v>
      </c>
      <c r="K4" s="33">
        <v>230</v>
      </c>
      <c r="L4" s="36">
        <v>0.85</v>
      </c>
      <c r="M4" s="29">
        <f t="shared" ref="M4:M25" si="2">1+2.78*K4/(K4+1400)+L4</f>
        <v>2.24226993865031</v>
      </c>
      <c r="N4" s="34">
        <v>1.13</v>
      </c>
      <c r="O4" s="31">
        <v>0.5</v>
      </c>
      <c r="P4" s="37">
        <f t="shared" ref="P4:P25" si="3">E4*F4*I4*J4*(M4)*N4*O4</f>
        <v>128371.142188393</v>
      </c>
      <c r="Q4" s="38"/>
      <c r="S4" s="32">
        <v>37170</v>
      </c>
      <c r="T4" s="21">
        <v>0.058</v>
      </c>
      <c r="U4" s="33">
        <v>1.4</v>
      </c>
      <c r="V4" s="33">
        <v>0</v>
      </c>
      <c r="W4" s="22">
        <f t="shared" ref="W4:W34" si="4">S4*T4*U4+V4</f>
        <v>3018.204</v>
      </c>
      <c r="X4" s="34">
        <v>3.37</v>
      </c>
      <c r="Y4" s="33">
        <v>1.54</v>
      </c>
      <c r="Z4" s="33">
        <v>0.76</v>
      </c>
      <c r="AA4" s="25">
        <f t="shared" ref="AA4:AA34" si="5">Y4*Z4+1</f>
        <v>2.1704</v>
      </c>
      <c r="AB4" s="35">
        <v>1</v>
      </c>
      <c r="AC4" s="33">
        <v>0</v>
      </c>
      <c r="AD4" s="36">
        <v>0</v>
      </c>
      <c r="AE4" s="29">
        <f t="shared" ref="AE4:AE34" si="6">1+2.78*AC4/(AC4+1400)+AD4</f>
        <v>1</v>
      </c>
      <c r="AF4" s="34">
        <v>1.13</v>
      </c>
      <c r="AG4" s="31">
        <v>0.5</v>
      </c>
      <c r="AH4" s="37">
        <f t="shared" ref="AH4:AH34" si="7">W4*X4*AA4*AB4*(AE4)*AF4*AG4</f>
        <v>12472.8793023845</v>
      </c>
      <c r="AI4" s="38"/>
    </row>
    <row r="5" customHeight="1" spans="1:35">
      <c r="A5" s="32">
        <v>2873</v>
      </c>
      <c r="B5" s="21">
        <v>2.337</v>
      </c>
      <c r="C5" s="33">
        <v>1.75</v>
      </c>
      <c r="D5" s="33">
        <v>0</v>
      </c>
      <c r="E5" s="22">
        <f t="shared" si="0"/>
        <v>11749.85175</v>
      </c>
      <c r="F5" s="34">
        <v>2</v>
      </c>
      <c r="G5" s="33">
        <v>2.06</v>
      </c>
      <c r="H5" s="33">
        <v>0.91</v>
      </c>
      <c r="I5" s="25">
        <f t="shared" si="1"/>
        <v>2.8746</v>
      </c>
      <c r="J5" s="35">
        <v>1</v>
      </c>
      <c r="K5" s="33">
        <v>0</v>
      </c>
      <c r="L5" s="33">
        <v>0</v>
      </c>
      <c r="M5" s="29">
        <f t="shared" si="2"/>
        <v>1</v>
      </c>
      <c r="N5" s="34">
        <v>1.13</v>
      </c>
      <c r="O5" s="31">
        <v>0.5</v>
      </c>
      <c r="P5" s="37">
        <f t="shared" si="3"/>
        <v>38167.0199398215</v>
      </c>
      <c r="Q5" s="39"/>
      <c r="S5" s="32">
        <v>37170</v>
      </c>
      <c r="T5" s="21">
        <v>0.058</v>
      </c>
      <c r="U5" s="33">
        <v>1.4</v>
      </c>
      <c r="V5" s="33">
        <v>0</v>
      </c>
      <c r="W5" s="22">
        <f t="shared" si="4"/>
        <v>3018.204</v>
      </c>
      <c r="X5" s="34">
        <v>3.37</v>
      </c>
      <c r="Y5" s="33">
        <v>1.54</v>
      </c>
      <c r="Z5" s="33">
        <v>0.76</v>
      </c>
      <c r="AA5" s="25">
        <f t="shared" si="5"/>
        <v>2.1704</v>
      </c>
      <c r="AB5" s="35">
        <v>1</v>
      </c>
      <c r="AC5" s="33">
        <v>0</v>
      </c>
      <c r="AD5" s="36">
        <v>0</v>
      </c>
      <c r="AE5" s="29">
        <f t="shared" si="6"/>
        <v>1</v>
      </c>
      <c r="AF5" s="34">
        <v>1.13</v>
      </c>
      <c r="AG5" s="31">
        <v>0.5</v>
      </c>
      <c r="AH5" s="37">
        <f t="shared" si="7"/>
        <v>12472.8793023845</v>
      </c>
      <c r="AI5" s="39"/>
    </row>
    <row r="6" customHeight="1" spans="1:35">
      <c r="A6" s="32">
        <v>2873</v>
      </c>
      <c r="B6" s="21">
        <v>2.337</v>
      </c>
      <c r="C6" s="33">
        <v>1.75</v>
      </c>
      <c r="D6" s="33">
        <v>0</v>
      </c>
      <c r="E6" s="22">
        <f t="shared" si="0"/>
        <v>11749.85175</v>
      </c>
      <c r="F6" s="34">
        <v>2</v>
      </c>
      <c r="G6" s="33">
        <v>2.06</v>
      </c>
      <c r="H6" s="33">
        <v>0.91</v>
      </c>
      <c r="I6" s="25">
        <f t="shared" si="1"/>
        <v>2.8746</v>
      </c>
      <c r="J6" s="35">
        <v>1.5</v>
      </c>
      <c r="K6" s="33">
        <v>230</v>
      </c>
      <c r="L6" s="36">
        <v>0.85</v>
      </c>
      <c r="M6" s="29">
        <f t="shared" si="2"/>
        <v>2.24226993865031</v>
      </c>
      <c r="N6" s="34">
        <v>1.13</v>
      </c>
      <c r="O6" s="31">
        <v>0.5</v>
      </c>
      <c r="P6" s="37">
        <f t="shared" si="3"/>
        <v>128371.142188393</v>
      </c>
      <c r="Q6" s="39"/>
      <c r="S6" s="32">
        <v>37170</v>
      </c>
      <c r="T6" s="21">
        <v>0.058</v>
      </c>
      <c r="U6" s="33">
        <v>1.4</v>
      </c>
      <c r="V6" s="33">
        <v>0</v>
      </c>
      <c r="W6" s="22">
        <f t="shared" si="4"/>
        <v>3018.204</v>
      </c>
      <c r="X6" s="34">
        <v>3.37</v>
      </c>
      <c r="Y6" s="33">
        <v>1.54</v>
      </c>
      <c r="Z6" s="33">
        <v>0.76</v>
      </c>
      <c r="AA6" s="25">
        <f t="shared" si="5"/>
        <v>2.1704</v>
      </c>
      <c r="AB6" s="35">
        <v>1</v>
      </c>
      <c r="AC6" s="33">
        <v>0</v>
      </c>
      <c r="AD6" s="36">
        <v>0</v>
      </c>
      <c r="AE6" s="29">
        <f t="shared" si="6"/>
        <v>1</v>
      </c>
      <c r="AF6" s="34">
        <v>1.13</v>
      </c>
      <c r="AG6" s="31">
        <v>0.5</v>
      </c>
      <c r="AH6" s="37">
        <f t="shared" si="7"/>
        <v>12472.8793023845</v>
      </c>
      <c r="AI6" s="39"/>
    </row>
    <row r="7" customHeight="1" spans="1:35">
      <c r="A7" s="32">
        <v>2873</v>
      </c>
      <c r="B7" s="21">
        <v>2.337</v>
      </c>
      <c r="C7" s="33">
        <v>1.75</v>
      </c>
      <c r="D7" s="33">
        <v>0</v>
      </c>
      <c r="E7" s="22">
        <f t="shared" si="0"/>
        <v>11749.85175</v>
      </c>
      <c r="F7" s="34">
        <v>2</v>
      </c>
      <c r="G7" s="33">
        <v>2.06</v>
      </c>
      <c r="H7" s="33">
        <v>0.91</v>
      </c>
      <c r="I7" s="25">
        <f t="shared" si="1"/>
        <v>2.8746</v>
      </c>
      <c r="J7" s="35">
        <v>1</v>
      </c>
      <c r="K7" s="33">
        <v>0</v>
      </c>
      <c r="L7" s="33">
        <v>0</v>
      </c>
      <c r="M7" s="29">
        <f t="shared" si="2"/>
        <v>1</v>
      </c>
      <c r="N7" s="34">
        <v>1.13</v>
      </c>
      <c r="O7" s="31">
        <v>0.5</v>
      </c>
      <c r="P7" s="37">
        <f t="shared" si="3"/>
        <v>38167.0199398215</v>
      </c>
      <c r="Q7" s="39"/>
      <c r="S7" s="32">
        <v>37170</v>
      </c>
      <c r="T7" s="21">
        <v>0.058</v>
      </c>
      <c r="U7" s="33">
        <v>1.4</v>
      </c>
      <c r="V7" s="33">
        <v>0</v>
      </c>
      <c r="W7" s="22">
        <f t="shared" si="4"/>
        <v>3018.204</v>
      </c>
      <c r="X7" s="34">
        <v>3.37</v>
      </c>
      <c r="Y7" s="33">
        <v>1.54</v>
      </c>
      <c r="Z7" s="33">
        <v>0.76</v>
      </c>
      <c r="AA7" s="25">
        <f t="shared" si="5"/>
        <v>2.1704</v>
      </c>
      <c r="AB7" s="35">
        <v>1</v>
      </c>
      <c r="AC7" s="33">
        <v>0</v>
      </c>
      <c r="AD7" s="36">
        <v>0</v>
      </c>
      <c r="AE7" s="29">
        <f t="shared" si="6"/>
        <v>1</v>
      </c>
      <c r="AF7" s="34">
        <v>1.13</v>
      </c>
      <c r="AG7" s="31">
        <v>0.5</v>
      </c>
      <c r="AH7" s="37">
        <f t="shared" si="7"/>
        <v>12472.8793023845</v>
      </c>
      <c r="AI7" s="39"/>
    </row>
    <row r="8" customHeight="1" spans="1:35">
      <c r="A8" s="32">
        <v>2873</v>
      </c>
      <c r="B8" s="21">
        <v>2.337</v>
      </c>
      <c r="C8" s="33">
        <v>1.75</v>
      </c>
      <c r="D8" s="33">
        <v>0</v>
      </c>
      <c r="E8" s="22">
        <f t="shared" si="0"/>
        <v>11749.85175</v>
      </c>
      <c r="F8" s="34">
        <v>2</v>
      </c>
      <c r="G8" s="33">
        <v>2.06</v>
      </c>
      <c r="H8" s="33">
        <v>0.91</v>
      </c>
      <c r="I8" s="25">
        <f t="shared" si="1"/>
        <v>2.8746</v>
      </c>
      <c r="J8" s="35">
        <v>1.5</v>
      </c>
      <c r="K8" s="33">
        <v>230</v>
      </c>
      <c r="L8" s="36">
        <v>0.85</v>
      </c>
      <c r="M8" s="29">
        <f t="shared" si="2"/>
        <v>2.24226993865031</v>
      </c>
      <c r="N8" s="34">
        <v>1.13</v>
      </c>
      <c r="O8" s="31">
        <v>0.5</v>
      </c>
      <c r="P8" s="37">
        <f t="shared" si="3"/>
        <v>128371.142188393</v>
      </c>
      <c r="Q8" s="39"/>
      <c r="S8" s="32">
        <v>37170</v>
      </c>
      <c r="T8" s="21">
        <v>0.058</v>
      </c>
      <c r="U8" s="33">
        <v>1.1</v>
      </c>
      <c r="V8" s="33">
        <v>0</v>
      </c>
      <c r="W8" s="22">
        <f t="shared" si="4"/>
        <v>2371.446</v>
      </c>
      <c r="X8" s="34">
        <v>3.37</v>
      </c>
      <c r="Y8" s="33">
        <v>1.54</v>
      </c>
      <c r="Z8" s="33">
        <v>0.76</v>
      </c>
      <c r="AA8" s="25">
        <f t="shared" si="5"/>
        <v>2.1704</v>
      </c>
      <c r="AB8" s="35">
        <v>1</v>
      </c>
      <c r="AC8" s="33">
        <v>0</v>
      </c>
      <c r="AD8" s="36">
        <v>0</v>
      </c>
      <c r="AE8" s="29">
        <f t="shared" si="6"/>
        <v>1</v>
      </c>
      <c r="AF8" s="34">
        <v>1.13</v>
      </c>
      <c r="AG8" s="31">
        <v>0.5</v>
      </c>
      <c r="AH8" s="37">
        <f t="shared" si="7"/>
        <v>9800.11945187352</v>
      </c>
      <c r="AI8" s="39"/>
    </row>
    <row r="9" customHeight="1" spans="1:35">
      <c r="A9" s="32">
        <v>2873</v>
      </c>
      <c r="B9" s="21">
        <v>2.337</v>
      </c>
      <c r="C9" s="33">
        <v>1.75</v>
      </c>
      <c r="D9" s="33">
        <v>0</v>
      </c>
      <c r="E9" s="22">
        <f t="shared" si="0"/>
        <v>11749.85175</v>
      </c>
      <c r="F9" s="34">
        <v>2</v>
      </c>
      <c r="G9" s="33">
        <v>2.06</v>
      </c>
      <c r="H9" s="33">
        <v>0.91</v>
      </c>
      <c r="I9" s="25">
        <f t="shared" si="1"/>
        <v>2.8746</v>
      </c>
      <c r="J9" s="35">
        <v>1</v>
      </c>
      <c r="K9" s="33">
        <v>0</v>
      </c>
      <c r="L9" s="33">
        <v>0</v>
      </c>
      <c r="M9" s="29">
        <f t="shared" si="2"/>
        <v>1</v>
      </c>
      <c r="N9" s="34">
        <v>1.13</v>
      </c>
      <c r="O9" s="31">
        <v>0.5</v>
      </c>
      <c r="P9" s="37">
        <f t="shared" si="3"/>
        <v>38167.0199398215</v>
      </c>
      <c r="Q9" s="39"/>
      <c r="S9" s="32">
        <v>37170</v>
      </c>
      <c r="T9" s="21">
        <v>0.058</v>
      </c>
      <c r="U9" s="33">
        <v>1.1</v>
      </c>
      <c r="V9" s="33">
        <v>0</v>
      </c>
      <c r="W9" s="22">
        <f t="shared" si="4"/>
        <v>2371.446</v>
      </c>
      <c r="X9" s="34">
        <v>3.37</v>
      </c>
      <c r="Y9" s="33">
        <v>1.54</v>
      </c>
      <c r="Z9" s="33">
        <v>0.76</v>
      </c>
      <c r="AA9" s="25">
        <f t="shared" si="5"/>
        <v>2.1704</v>
      </c>
      <c r="AB9" s="35">
        <v>1</v>
      </c>
      <c r="AC9" s="33">
        <v>0</v>
      </c>
      <c r="AD9" s="36">
        <v>0</v>
      </c>
      <c r="AE9" s="29">
        <f t="shared" si="6"/>
        <v>1</v>
      </c>
      <c r="AF9" s="34">
        <v>1.13</v>
      </c>
      <c r="AG9" s="31">
        <v>0.5</v>
      </c>
      <c r="AH9" s="37">
        <f t="shared" si="7"/>
        <v>9800.11945187352</v>
      </c>
      <c r="AI9" s="39"/>
    </row>
    <row r="10" customHeight="1" spans="1:35">
      <c r="A10" s="32">
        <v>2873</v>
      </c>
      <c r="B10" s="21">
        <v>2.337</v>
      </c>
      <c r="C10" s="33">
        <v>1.75</v>
      </c>
      <c r="D10" s="33">
        <v>0</v>
      </c>
      <c r="E10" s="22">
        <f t="shared" si="0"/>
        <v>11749.85175</v>
      </c>
      <c r="F10" s="34">
        <v>2</v>
      </c>
      <c r="G10" s="33">
        <v>2.06</v>
      </c>
      <c r="H10" s="33">
        <v>0.91</v>
      </c>
      <c r="I10" s="25">
        <f t="shared" si="1"/>
        <v>2.8746</v>
      </c>
      <c r="J10" s="35">
        <v>1.5</v>
      </c>
      <c r="K10" s="33">
        <v>230</v>
      </c>
      <c r="L10" s="36">
        <v>0.85</v>
      </c>
      <c r="M10" s="29">
        <f t="shared" si="2"/>
        <v>2.24226993865031</v>
      </c>
      <c r="N10" s="34">
        <v>1.13</v>
      </c>
      <c r="O10" s="31">
        <v>0.5</v>
      </c>
      <c r="P10" s="37">
        <f t="shared" si="3"/>
        <v>128371.142188393</v>
      </c>
      <c r="Q10" s="39"/>
      <c r="S10" s="32">
        <v>37170</v>
      </c>
      <c r="T10" s="21">
        <v>0.058</v>
      </c>
      <c r="U10" s="33">
        <v>1.1</v>
      </c>
      <c r="V10" s="33">
        <v>0</v>
      </c>
      <c r="W10" s="22">
        <f t="shared" si="4"/>
        <v>2371.446</v>
      </c>
      <c r="X10" s="34">
        <v>3.37</v>
      </c>
      <c r="Y10" s="33">
        <v>1.54</v>
      </c>
      <c r="Z10" s="33">
        <v>0.76</v>
      </c>
      <c r="AA10" s="25">
        <f t="shared" si="5"/>
        <v>2.1704</v>
      </c>
      <c r="AB10" s="35">
        <v>1</v>
      </c>
      <c r="AC10" s="33">
        <v>0</v>
      </c>
      <c r="AD10" s="36">
        <v>0</v>
      </c>
      <c r="AE10" s="29">
        <f t="shared" si="6"/>
        <v>1</v>
      </c>
      <c r="AF10" s="34">
        <v>1.13</v>
      </c>
      <c r="AG10" s="31">
        <v>0.5</v>
      </c>
      <c r="AH10" s="37">
        <f t="shared" si="7"/>
        <v>9800.11945187352</v>
      </c>
      <c r="AI10" s="39"/>
    </row>
    <row r="11" customHeight="1" spans="1:35">
      <c r="A11" s="32">
        <v>2873</v>
      </c>
      <c r="B11" s="21">
        <v>2.337</v>
      </c>
      <c r="C11" s="33">
        <v>1.75</v>
      </c>
      <c r="D11" s="33">
        <v>0</v>
      </c>
      <c r="E11" s="22">
        <f t="shared" si="0"/>
        <v>11749.85175</v>
      </c>
      <c r="F11" s="34">
        <v>2</v>
      </c>
      <c r="G11" s="33">
        <v>2.06</v>
      </c>
      <c r="H11" s="33">
        <v>0.91</v>
      </c>
      <c r="I11" s="25">
        <f t="shared" si="1"/>
        <v>2.8746</v>
      </c>
      <c r="J11" s="35">
        <v>1</v>
      </c>
      <c r="K11" s="33">
        <v>0</v>
      </c>
      <c r="L11" s="33">
        <v>0</v>
      </c>
      <c r="M11" s="29">
        <f t="shared" si="2"/>
        <v>1</v>
      </c>
      <c r="N11" s="34">
        <v>1.13</v>
      </c>
      <c r="O11" s="31">
        <v>0.5</v>
      </c>
      <c r="P11" s="37">
        <f t="shared" si="3"/>
        <v>38167.0199398215</v>
      </c>
      <c r="Q11" s="39"/>
      <c r="S11" s="32">
        <v>37170</v>
      </c>
      <c r="T11" s="21">
        <v>0.058</v>
      </c>
      <c r="U11" s="33">
        <v>1.1</v>
      </c>
      <c r="V11" s="33">
        <v>0</v>
      </c>
      <c r="W11" s="22">
        <f t="shared" si="4"/>
        <v>2371.446</v>
      </c>
      <c r="X11" s="34">
        <v>3.37</v>
      </c>
      <c r="Y11" s="33">
        <v>1.54</v>
      </c>
      <c r="Z11" s="33">
        <v>0.76</v>
      </c>
      <c r="AA11" s="25">
        <f t="shared" si="5"/>
        <v>2.1704</v>
      </c>
      <c r="AB11" s="35">
        <v>1</v>
      </c>
      <c r="AC11" s="33">
        <v>0</v>
      </c>
      <c r="AD11" s="36">
        <v>0</v>
      </c>
      <c r="AE11" s="29">
        <f t="shared" si="6"/>
        <v>1</v>
      </c>
      <c r="AF11" s="34">
        <v>1.13</v>
      </c>
      <c r="AG11" s="31">
        <v>0.5</v>
      </c>
      <c r="AH11" s="37">
        <f t="shared" si="7"/>
        <v>9800.11945187352</v>
      </c>
      <c r="AI11" s="39"/>
    </row>
    <row r="12" customHeight="1" spans="1:35">
      <c r="A12" s="32">
        <v>2873</v>
      </c>
      <c r="B12" s="21">
        <v>2.337</v>
      </c>
      <c r="C12" s="33">
        <v>1.75</v>
      </c>
      <c r="D12" s="33">
        <v>0</v>
      </c>
      <c r="E12" s="22">
        <f t="shared" si="0"/>
        <v>11749.85175</v>
      </c>
      <c r="F12" s="34">
        <v>2</v>
      </c>
      <c r="G12" s="33">
        <v>2.06</v>
      </c>
      <c r="H12" s="33">
        <v>0.91</v>
      </c>
      <c r="I12" s="25">
        <f t="shared" si="1"/>
        <v>2.8746</v>
      </c>
      <c r="J12" s="35">
        <v>1.5</v>
      </c>
      <c r="K12" s="33">
        <v>230</v>
      </c>
      <c r="L12" s="36">
        <v>0.85</v>
      </c>
      <c r="M12" s="29">
        <f t="shared" si="2"/>
        <v>2.24226993865031</v>
      </c>
      <c r="N12" s="34">
        <v>1.13</v>
      </c>
      <c r="O12" s="31">
        <v>0.5</v>
      </c>
      <c r="P12" s="37">
        <f t="shared" si="3"/>
        <v>128371.142188393</v>
      </c>
      <c r="Q12" s="39"/>
      <c r="S12" s="32">
        <v>37170</v>
      </c>
      <c r="T12" s="21">
        <v>0.058</v>
      </c>
      <c r="U12" s="33">
        <v>1.1</v>
      </c>
      <c r="V12" s="33">
        <v>0</v>
      </c>
      <c r="W12" s="22">
        <f t="shared" si="4"/>
        <v>2371.446</v>
      </c>
      <c r="X12" s="34">
        <v>3.37</v>
      </c>
      <c r="Y12" s="33">
        <v>1.54</v>
      </c>
      <c r="Z12" s="33">
        <v>0.76</v>
      </c>
      <c r="AA12" s="25">
        <f t="shared" si="5"/>
        <v>2.1704</v>
      </c>
      <c r="AB12" s="35">
        <v>1</v>
      </c>
      <c r="AC12" s="33">
        <v>0</v>
      </c>
      <c r="AD12" s="36">
        <v>0</v>
      </c>
      <c r="AE12" s="29">
        <f t="shared" si="6"/>
        <v>1</v>
      </c>
      <c r="AF12" s="34">
        <v>1.13</v>
      </c>
      <c r="AG12" s="31">
        <v>0.5</v>
      </c>
      <c r="AH12" s="37">
        <f t="shared" si="7"/>
        <v>9800.11945187352</v>
      </c>
      <c r="AI12" s="39"/>
    </row>
    <row r="13" customHeight="1" spans="1:35">
      <c r="A13" s="32">
        <v>2873</v>
      </c>
      <c r="B13" s="21">
        <v>2.337</v>
      </c>
      <c r="C13" s="33">
        <v>1.75</v>
      </c>
      <c r="D13" s="33">
        <v>0</v>
      </c>
      <c r="E13" s="22">
        <f t="shared" si="0"/>
        <v>11749.85175</v>
      </c>
      <c r="F13" s="34">
        <v>2</v>
      </c>
      <c r="G13" s="33">
        <v>2.06</v>
      </c>
      <c r="H13" s="33">
        <v>0.91</v>
      </c>
      <c r="I13" s="25">
        <f t="shared" si="1"/>
        <v>2.8746</v>
      </c>
      <c r="J13" s="35">
        <v>1</v>
      </c>
      <c r="K13" s="33">
        <v>0</v>
      </c>
      <c r="L13" s="33">
        <v>0</v>
      </c>
      <c r="M13" s="29">
        <f t="shared" si="2"/>
        <v>1</v>
      </c>
      <c r="N13" s="34">
        <v>1.13</v>
      </c>
      <c r="O13" s="31">
        <v>0.5</v>
      </c>
      <c r="P13" s="37">
        <f t="shared" si="3"/>
        <v>38167.0199398215</v>
      </c>
      <c r="Q13" s="39"/>
      <c r="S13" s="32">
        <v>37170</v>
      </c>
      <c r="T13" s="21">
        <v>0.058</v>
      </c>
      <c r="U13" s="33">
        <v>1.1</v>
      </c>
      <c r="V13" s="33">
        <v>0</v>
      </c>
      <c r="W13" s="22">
        <f t="shared" si="4"/>
        <v>2371.446</v>
      </c>
      <c r="X13" s="34">
        <v>3.37</v>
      </c>
      <c r="Y13" s="33">
        <v>1.54</v>
      </c>
      <c r="Z13" s="33">
        <v>0.76</v>
      </c>
      <c r="AA13" s="25">
        <f t="shared" si="5"/>
        <v>2.1704</v>
      </c>
      <c r="AB13" s="35">
        <v>1</v>
      </c>
      <c r="AC13" s="33">
        <v>0</v>
      </c>
      <c r="AD13" s="36">
        <v>0</v>
      </c>
      <c r="AE13" s="29">
        <f t="shared" si="6"/>
        <v>1</v>
      </c>
      <c r="AF13" s="34">
        <v>1.13</v>
      </c>
      <c r="AG13" s="31">
        <v>0.5</v>
      </c>
      <c r="AH13" s="37">
        <f t="shared" si="7"/>
        <v>9800.11945187352</v>
      </c>
      <c r="AI13" s="39"/>
    </row>
    <row r="14" customHeight="1" spans="1:35">
      <c r="A14" s="32">
        <v>2873</v>
      </c>
      <c r="B14" s="21">
        <v>2.337</v>
      </c>
      <c r="C14" s="33">
        <v>1</v>
      </c>
      <c r="D14" s="33">
        <v>0</v>
      </c>
      <c r="E14" s="22">
        <f t="shared" si="0"/>
        <v>6714.201</v>
      </c>
      <c r="F14" s="34">
        <v>1.4</v>
      </c>
      <c r="G14" s="33">
        <v>2.06</v>
      </c>
      <c r="H14" s="33">
        <v>0.91</v>
      </c>
      <c r="I14" s="25">
        <f t="shared" si="1"/>
        <v>2.8746</v>
      </c>
      <c r="J14" s="35">
        <v>1.5</v>
      </c>
      <c r="K14" s="33">
        <v>230</v>
      </c>
      <c r="L14" s="36">
        <v>0.85</v>
      </c>
      <c r="M14" s="29">
        <f t="shared" si="2"/>
        <v>2.24226993865031</v>
      </c>
      <c r="N14" s="34">
        <v>1.13</v>
      </c>
      <c r="O14" s="31">
        <v>0.5</v>
      </c>
      <c r="P14" s="37">
        <f t="shared" si="3"/>
        <v>51348.4568753572</v>
      </c>
      <c r="Q14" s="39"/>
      <c r="S14" s="32">
        <v>37170</v>
      </c>
      <c r="T14" s="21">
        <v>0.058</v>
      </c>
      <c r="U14" s="33">
        <v>1.1</v>
      </c>
      <c r="V14" s="33">
        <v>0</v>
      </c>
      <c r="W14" s="22">
        <f t="shared" si="4"/>
        <v>2371.446</v>
      </c>
      <c r="X14" s="34">
        <v>3.37</v>
      </c>
      <c r="Y14" s="33">
        <v>1.54</v>
      </c>
      <c r="Z14" s="33">
        <v>0.76</v>
      </c>
      <c r="AA14" s="25">
        <f t="shared" si="5"/>
        <v>2.1704</v>
      </c>
      <c r="AB14" s="35">
        <v>1</v>
      </c>
      <c r="AC14" s="33">
        <v>0</v>
      </c>
      <c r="AD14" s="36">
        <v>0</v>
      </c>
      <c r="AE14" s="29">
        <f t="shared" si="6"/>
        <v>1</v>
      </c>
      <c r="AF14" s="34">
        <v>1.13</v>
      </c>
      <c r="AG14" s="31">
        <v>0.5</v>
      </c>
      <c r="AH14" s="37">
        <f t="shared" si="7"/>
        <v>9800.11945187352</v>
      </c>
      <c r="AI14" s="39"/>
    </row>
    <row r="15" customHeight="1" spans="1:35">
      <c r="A15" s="32">
        <v>2873</v>
      </c>
      <c r="B15" s="21">
        <v>2.337</v>
      </c>
      <c r="C15" s="33">
        <v>1</v>
      </c>
      <c r="D15" s="33">
        <v>0</v>
      </c>
      <c r="E15" s="22">
        <f t="shared" si="0"/>
        <v>6714.201</v>
      </c>
      <c r="F15" s="34">
        <v>1.4</v>
      </c>
      <c r="G15" s="33">
        <v>2.06</v>
      </c>
      <c r="H15" s="33">
        <v>0.91</v>
      </c>
      <c r="I15" s="25">
        <f t="shared" si="1"/>
        <v>2.8746</v>
      </c>
      <c r="J15" s="35">
        <v>1</v>
      </c>
      <c r="K15" s="33">
        <v>0</v>
      </c>
      <c r="L15" s="33">
        <v>0</v>
      </c>
      <c r="M15" s="29">
        <f t="shared" si="2"/>
        <v>1</v>
      </c>
      <c r="N15" s="34">
        <v>1.13</v>
      </c>
      <c r="O15" s="31">
        <v>0.5</v>
      </c>
      <c r="P15" s="37">
        <f t="shared" si="3"/>
        <v>15266.8079759286</v>
      </c>
      <c r="Q15" s="39"/>
      <c r="S15" s="32">
        <v>37170</v>
      </c>
      <c r="T15" s="21">
        <v>0.058</v>
      </c>
      <c r="U15" s="33">
        <v>1.1</v>
      </c>
      <c r="V15" s="33">
        <v>0</v>
      </c>
      <c r="W15" s="22">
        <f t="shared" si="4"/>
        <v>2371.446</v>
      </c>
      <c r="X15" s="34">
        <v>3.37</v>
      </c>
      <c r="Y15" s="33">
        <v>1.54</v>
      </c>
      <c r="Z15" s="33">
        <v>0.76</v>
      </c>
      <c r="AA15" s="25">
        <f t="shared" si="5"/>
        <v>2.1704</v>
      </c>
      <c r="AB15" s="35">
        <v>1</v>
      </c>
      <c r="AC15" s="33">
        <v>0</v>
      </c>
      <c r="AD15" s="36">
        <v>0</v>
      </c>
      <c r="AE15" s="29">
        <f t="shared" si="6"/>
        <v>1</v>
      </c>
      <c r="AF15" s="34">
        <v>1.13</v>
      </c>
      <c r="AG15" s="31">
        <v>0.5</v>
      </c>
      <c r="AH15" s="37">
        <f t="shared" si="7"/>
        <v>9800.11945187352</v>
      </c>
      <c r="AI15" s="39"/>
    </row>
    <row r="16" customHeight="1" spans="1:35">
      <c r="A16" s="32">
        <v>2873</v>
      </c>
      <c r="B16" s="21">
        <v>2.337</v>
      </c>
      <c r="C16" s="33">
        <v>1</v>
      </c>
      <c r="D16" s="33">
        <v>0</v>
      </c>
      <c r="E16" s="22">
        <f t="shared" si="0"/>
        <v>6714.201</v>
      </c>
      <c r="F16" s="34">
        <v>1.4</v>
      </c>
      <c r="G16" s="33">
        <v>2.06</v>
      </c>
      <c r="H16" s="33">
        <v>0.91</v>
      </c>
      <c r="I16" s="25">
        <f t="shared" si="1"/>
        <v>2.8746</v>
      </c>
      <c r="J16" s="35">
        <v>1.5</v>
      </c>
      <c r="K16" s="33">
        <v>230</v>
      </c>
      <c r="L16" s="36">
        <v>0.85</v>
      </c>
      <c r="M16" s="29">
        <f t="shared" si="2"/>
        <v>2.24226993865031</v>
      </c>
      <c r="N16" s="34">
        <v>1.13</v>
      </c>
      <c r="O16" s="31">
        <v>0.5</v>
      </c>
      <c r="P16" s="37">
        <f t="shared" si="3"/>
        <v>51348.4568753572</v>
      </c>
      <c r="Q16" s="39"/>
      <c r="S16" s="32">
        <v>37170</v>
      </c>
      <c r="T16" s="40">
        <v>0.058</v>
      </c>
      <c r="U16" s="33">
        <v>1.1</v>
      </c>
      <c r="V16" s="33">
        <v>0</v>
      </c>
      <c r="W16" s="22">
        <f t="shared" si="4"/>
        <v>2371.446</v>
      </c>
      <c r="X16" s="41">
        <v>2.97</v>
      </c>
      <c r="Y16" s="33">
        <v>1.54</v>
      </c>
      <c r="Z16" s="33">
        <v>0.76</v>
      </c>
      <c r="AA16" s="25">
        <f t="shared" si="5"/>
        <v>2.1704</v>
      </c>
      <c r="AB16" s="35">
        <v>1</v>
      </c>
      <c r="AC16" s="33">
        <v>0</v>
      </c>
      <c r="AD16" s="36">
        <v>0</v>
      </c>
      <c r="AE16" s="29">
        <f t="shared" si="6"/>
        <v>1</v>
      </c>
      <c r="AF16" s="34">
        <v>1.13</v>
      </c>
      <c r="AG16" s="31">
        <v>0.5</v>
      </c>
      <c r="AH16" s="37">
        <f t="shared" si="7"/>
        <v>8636.90052583512</v>
      </c>
      <c r="AI16" s="39"/>
    </row>
    <row r="17" customHeight="1" spans="1:35">
      <c r="A17" s="32">
        <v>2873</v>
      </c>
      <c r="B17" s="21">
        <v>2.337</v>
      </c>
      <c r="C17" s="33">
        <v>1</v>
      </c>
      <c r="D17" s="33">
        <v>0</v>
      </c>
      <c r="E17" s="22">
        <f t="shared" si="0"/>
        <v>6714.201</v>
      </c>
      <c r="F17" s="34">
        <v>1.4</v>
      </c>
      <c r="G17" s="33">
        <v>2.06</v>
      </c>
      <c r="H17" s="33">
        <v>0.91</v>
      </c>
      <c r="I17" s="25">
        <f t="shared" si="1"/>
        <v>2.8746</v>
      </c>
      <c r="J17" s="35">
        <v>1</v>
      </c>
      <c r="K17" s="33">
        <v>0</v>
      </c>
      <c r="L17" s="33">
        <v>0</v>
      </c>
      <c r="M17" s="29">
        <f t="shared" si="2"/>
        <v>1</v>
      </c>
      <c r="N17" s="34">
        <v>1.13</v>
      </c>
      <c r="O17" s="31">
        <v>0.5</v>
      </c>
      <c r="P17" s="37">
        <f t="shared" si="3"/>
        <v>15266.8079759286</v>
      </c>
      <c r="Q17" s="39"/>
      <c r="S17" s="32">
        <v>37170</v>
      </c>
      <c r="T17" s="40">
        <v>0.058</v>
      </c>
      <c r="U17" s="33">
        <v>1.1</v>
      </c>
      <c r="V17" s="33">
        <v>0</v>
      </c>
      <c r="W17" s="22">
        <f t="shared" si="4"/>
        <v>2371.446</v>
      </c>
      <c r="X17" s="41">
        <v>2.97</v>
      </c>
      <c r="Y17" s="33">
        <v>1.54</v>
      </c>
      <c r="Z17" s="33">
        <v>0.76</v>
      </c>
      <c r="AA17" s="25">
        <f t="shared" si="5"/>
        <v>2.1704</v>
      </c>
      <c r="AB17" s="35">
        <v>1</v>
      </c>
      <c r="AC17" s="33">
        <v>0</v>
      </c>
      <c r="AD17" s="36">
        <v>0</v>
      </c>
      <c r="AE17" s="29">
        <f t="shared" si="6"/>
        <v>1</v>
      </c>
      <c r="AF17" s="34">
        <v>1.13</v>
      </c>
      <c r="AG17" s="31">
        <v>0.5</v>
      </c>
      <c r="AH17" s="37">
        <f t="shared" si="7"/>
        <v>8636.90052583512</v>
      </c>
      <c r="AI17" s="39"/>
    </row>
    <row r="18" customHeight="1" spans="1:35">
      <c r="A18" s="32">
        <v>2873</v>
      </c>
      <c r="B18" s="21">
        <v>2.337</v>
      </c>
      <c r="C18" s="33">
        <v>1</v>
      </c>
      <c r="D18" s="33">
        <v>0</v>
      </c>
      <c r="E18" s="22">
        <f t="shared" si="0"/>
        <v>6714.201</v>
      </c>
      <c r="F18" s="34">
        <v>1</v>
      </c>
      <c r="G18" s="33">
        <v>2.06</v>
      </c>
      <c r="H18" s="33">
        <v>0.91</v>
      </c>
      <c r="I18" s="25">
        <f t="shared" si="1"/>
        <v>2.8746</v>
      </c>
      <c r="J18" s="35">
        <v>1.5</v>
      </c>
      <c r="K18" s="33">
        <v>230</v>
      </c>
      <c r="L18" s="36">
        <v>0.85</v>
      </c>
      <c r="M18" s="29">
        <f t="shared" si="2"/>
        <v>2.24226993865031</v>
      </c>
      <c r="N18" s="34">
        <v>1.13</v>
      </c>
      <c r="O18" s="31">
        <v>0.5</v>
      </c>
      <c r="P18" s="37">
        <f t="shared" si="3"/>
        <v>36677.4691966837</v>
      </c>
      <c r="Q18" s="39"/>
      <c r="S18" s="32">
        <v>37170</v>
      </c>
      <c r="T18" s="40">
        <v>0.058</v>
      </c>
      <c r="U18" s="33">
        <v>1.1</v>
      </c>
      <c r="V18" s="33">
        <v>0</v>
      </c>
      <c r="W18" s="22">
        <f t="shared" si="4"/>
        <v>2371.446</v>
      </c>
      <c r="X18" s="41">
        <v>2.97</v>
      </c>
      <c r="Y18" s="33">
        <v>1.54</v>
      </c>
      <c r="Z18" s="33">
        <v>0.76</v>
      </c>
      <c r="AA18" s="25">
        <f t="shared" si="5"/>
        <v>2.1704</v>
      </c>
      <c r="AB18" s="35">
        <v>1</v>
      </c>
      <c r="AC18" s="33">
        <v>0</v>
      </c>
      <c r="AD18" s="36">
        <v>0</v>
      </c>
      <c r="AE18" s="29">
        <f t="shared" si="6"/>
        <v>1</v>
      </c>
      <c r="AF18" s="34">
        <v>1.13</v>
      </c>
      <c r="AG18" s="31">
        <v>0.5</v>
      </c>
      <c r="AH18" s="37">
        <f t="shared" si="7"/>
        <v>8636.90052583512</v>
      </c>
      <c r="AI18" s="39"/>
    </row>
    <row r="19" customHeight="1" spans="1:35">
      <c r="A19" s="32">
        <v>2873</v>
      </c>
      <c r="B19" s="21">
        <v>2.337</v>
      </c>
      <c r="C19" s="33">
        <v>1</v>
      </c>
      <c r="D19" s="33">
        <v>0</v>
      </c>
      <c r="E19" s="22">
        <f t="shared" si="0"/>
        <v>6714.201</v>
      </c>
      <c r="F19" s="34">
        <v>1</v>
      </c>
      <c r="G19" s="33">
        <v>2.06</v>
      </c>
      <c r="H19" s="33">
        <v>0.91</v>
      </c>
      <c r="I19" s="25">
        <f t="shared" si="1"/>
        <v>2.8746</v>
      </c>
      <c r="J19" s="35">
        <v>1</v>
      </c>
      <c r="K19" s="33">
        <v>0</v>
      </c>
      <c r="L19" s="33">
        <v>0</v>
      </c>
      <c r="M19" s="29">
        <f t="shared" si="2"/>
        <v>1</v>
      </c>
      <c r="N19" s="34">
        <v>1.13</v>
      </c>
      <c r="O19" s="31">
        <v>0.5</v>
      </c>
      <c r="P19" s="37">
        <f t="shared" si="3"/>
        <v>10904.862839949</v>
      </c>
      <c r="Q19" s="39"/>
      <c r="S19" s="32">
        <v>37170</v>
      </c>
      <c r="T19" s="40">
        <v>0.058</v>
      </c>
      <c r="U19" s="33">
        <v>1.1</v>
      </c>
      <c r="V19" s="33">
        <v>0</v>
      </c>
      <c r="W19" s="22">
        <f t="shared" si="4"/>
        <v>2371.446</v>
      </c>
      <c r="X19" s="41">
        <v>2.97</v>
      </c>
      <c r="Y19" s="33">
        <v>1.54</v>
      </c>
      <c r="Z19" s="33">
        <v>0.76</v>
      </c>
      <c r="AA19" s="25">
        <f t="shared" si="5"/>
        <v>2.1704</v>
      </c>
      <c r="AB19" s="35">
        <v>1</v>
      </c>
      <c r="AC19" s="33">
        <v>0</v>
      </c>
      <c r="AD19" s="36">
        <v>0</v>
      </c>
      <c r="AE19" s="29">
        <f t="shared" si="6"/>
        <v>1</v>
      </c>
      <c r="AF19" s="34">
        <v>1.13</v>
      </c>
      <c r="AG19" s="31">
        <v>0.5</v>
      </c>
      <c r="AH19" s="37">
        <f t="shared" si="7"/>
        <v>8636.90052583512</v>
      </c>
      <c r="AI19" s="39"/>
    </row>
    <row r="20" customHeight="1" spans="1:35">
      <c r="A20" s="32">
        <v>2873</v>
      </c>
      <c r="B20" s="21">
        <v>1.3</v>
      </c>
      <c r="C20" s="33">
        <v>1</v>
      </c>
      <c r="D20" s="33">
        <v>0</v>
      </c>
      <c r="E20" s="22">
        <f t="shared" si="0"/>
        <v>3734.9</v>
      </c>
      <c r="F20" s="34">
        <v>1</v>
      </c>
      <c r="G20" s="33">
        <v>2.06</v>
      </c>
      <c r="H20" s="33">
        <v>0.91</v>
      </c>
      <c r="I20" s="25">
        <f t="shared" si="1"/>
        <v>2.8746</v>
      </c>
      <c r="J20" s="35">
        <v>1.5</v>
      </c>
      <c r="K20" s="33">
        <v>230</v>
      </c>
      <c r="L20" s="36">
        <v>0.85</v>
      </c>
      <c r="M20" s="29">
        <f t="shared" si="2"/>
        <v>2.24226993865031</v>
      </c>
      <c r="N20" s="34">
        <v>1.13</v>
      </c>
      <c r="O20" s="31">
        <v>0.5</v>
      </c>
      <c r="P20" s="37">
        <f t="shared" si="3"/>
        <v>20402.5288642228</v>
      </c>
      <c r="Q20" s="39"/>
      <c r="S20" s="32">
        <v>37170</v>
      </c>
      <c r="T20" s="40">
        <v>0.058</v>
      </c>
      <c r="U20" s="33">
        <v>1.1</v>
      </c>
      <c r="V20" s="33">
        <v>0</v>
      </c>
      <c r="W20" s="22">
        <f t="shared" si="4"/>
        <v>2371.446</v>
      </c>
      <c r="X20" s="41">
        <v>2.97</v>
      </c>
      <c r="Y20" s="33">
        <v>1.54</v>
      </c>
      <c r="Z20" s="33">
        <v>0.76</v>
      </c>
      <c r="AA20" s="25">
        <f t="shared" si="5"/>
        <v>2.1704</v>
      </c>
      <c r="AB20" s="35">
        <v>1</v>
      </c>
      <c r="AC20" s="33">
        <v>0</v>
      </c>
      <c r="AD20" s="36">
        <v>0</v>
      </c>
      <c r="AE20" s="29">
        <f t="shared" si="6"/>
        <v>1</v>
      </c>
      <c r="AF20" s="34">
        <v>1.13</v>
      </c>
      <c r="AG20" s="31">
        <v>0.5</v>
      </c>
      <c r="AH20" s="37">
        <f t="shared" si="7"/>
        <v>8636.90052583512</v>
      </c>
      <c r="AI20" s="39"/>
    </row>
    <row r="21" customHeight="1" spans="1:35">
      <c r="A21" s="32">
        <v>2873</v>
      </c>
      <c r="B21" s="21">
        <v>0.96</v>
      </c>
      <c r="C21" s="33">
        <v>1</v>
      </c>
      <c r="D21" s="33">
        <v>0</v>
      </c>
      <c r="E21" s="22">
        <f t="shared" si="0"/>
        <v>2758.08</v>
      </c>
      <c r="F21" s="34">
        <v>1</v>
      </c>
      <c r="G21" s="33">
        <v>2.06</v>
      </c>
      <c r="H21" s="33">
        <v>0.91</v>
      </c>
      <c r="I21" s="25">
        <f t="shared" si="1"/>
        <v>2.8746</v>
      </c>
      <c r="J21" s="35">
        <v>1</v>
      </c>
      <c r="K21" s="33">
        <v>0</v>
      </c>
      <c r="L21" s="33">
        <v>0</v>
      </c>
      <c r="M21" s="29">
        <f t="shared" si="2"/>
        <v>1</v>
      </c>
      <c r="N21" s="34">
        <v>1.13</v>
      </c>
      <c r="O21" s="31">
        <v>0.5</v>
      </c>
      <c r="P21" s="37">
        <f t="shared" si="3"/>
        <v>4479.53287392</v>
      </c>
      <c r="Q21" s="39"/>
      <c r="S21" s="32">
        <v>37170</v>
      </c>
      <c r="T21" s="40">
        <v>0.058</v>
      </c>
      <c r="U21" s="33">
        <v>1.1</v>
      </c>
      <c r="V21" s="33">
        <v>0</v>
      </c>
      <c r="W21" s="22">
        <f t="shared" si="4"/>
        <v>2371.446</v>
      </c>
      <c r="X21" s="41">
        <v>2.97</v>
      </c>
      <c r="Y21" s="33">
        <v>1.54</v>
      </c>
      <c r="Z21" s="33">
        <v>0.76</v>
      </c>
      <c r="AA21" s="25">
        <f t="shared" si="5"/>
        <v>2.1704</v>
      </c>
      <c r="AB21" s="35">
        <v>1</v>
      </c>
      <c r="AC21" s="33">
        <v>0</v>
      </c>
      <c r="AD21" s="36">
        <v>0</v>
      </c>
      <c r="AE21" s="29">
        <f t="shared" si="6"/>
        <v>1</v>
      </c>
      <c r="AF21" s="34">
        <v>1.13</v>
      </c>
      <c r="AG21" s="31">
        <v>0.5</v>
      </c>
      <c r="AH21" s="37">
        <f t="shared" si="7"/>
        <v>8636.90052583512</v>
      </c>
      <c r="AI21" s="39"/>
    </row>
    <row r="22" customHeight="1" spans="1:35">
      <c r="A22" s="32">
        <v>2873</v>
      </c>
      <c r="B22" s="21">
        <v>1.16</v>
      </c>
      <c r="C22" s="33">
        <v>1</v>
      </c>
      <c r="D22" s="33">
        <v>0</v>
      </c>
      <c r="E22" s="22">
        <f t="shared" si="0"/>
        <v>3332.68</v>
      </c>
      <c r="F22" s="34">
        <v>1</v>
      </c>
      <c r="G22" s="33">
        <v>2.06</v>
      </c>
      <c r="H22" s="33">
        <v>0.91</v>
      </c>
      <c r="I22" s="25">
        <f t="shared" si="1"/>
        <v>2.8746</v>
      </c>
      <c r="J22" s="35">
        <v>1</v>
      </c>
      <c r="K22" s="33">
        <v>0</v>
      </c>
      <c r="L22" s="33">
        <v>0</v>
      </c>
      <c r="M22" s="29">
        <f t="shared" si="2"/>
        <v>1</v>
      </c>
      <c r="N22" s="34">
        <v>1.13</v>
      </c>
      <c r="O22" s="31">
        <v>0.5</v>
      </c>
      <c r="P22" s="37">
        <f t="shared" si="3"/>
        <v>5412.76888932</v>
      </c>
      <c r="Q22" s="39"/>
      <c r="S22" s="32">
        <v>37170</v>
      </c>
      <c r="T22" s="21">
        <v>0.107</v>
      </c>
      <c r="U22" s="33">
        <v>1.4</v>
      </c>
      <c r="V22" s="33">
        <v>0</v>
      </c>
      <c r="W22" s="22">
        <f t="shared" si="4"/>
        <v>5568.066</v>
      </c>
      <c r="X22" s="34">
        <v>3.37</v>
      </c>
      <c r="Y22" s="33">
        <v>1.54</v>
      </c>
      <c r="Z22" s="33">
        <v>0.76</v>
      </c>
      <c r="AA22" s="25">
        <f t="shared" si="5"/>
        <v>2.1704</v>
      </c>
      <c r="AB22" s="35">
        <v>1</v>
      </c>
      <c r="AC22" s="33">
        <v>0</v>
      </c>
      <c r="AD22" s="36">
        <v>0</v>
      </c>
      <c r="AE22" s="29">
        <f t="shared" si="6"/>
        <v>1</v>
      </c>
      <c r="AF22" s="34">
        <v>1.13</v>
      </c>
      <c r="AG22" s="31">
        <v>0.5</v>
      </c>
      <c r="AH22" s="37">
        <f t="shared" si="7"/>
        <v>23010.3118164679</v>
      </c>
      <c r="AI22" s="39"/>
    </row>
    <row r="23" customHeight="1" spans="1:35">
      <c r="A23" s="32">
        <v>2873</v>
      </c>
      <c r="B23" s="21">
        <v>2.26</v>
      </c>
      <c r="C23" s="33">
        <v>1</v>
      </c>
      <c r="D23" s="33">
        <v>0</v>
      </c>
      <c r="E23" s="22">
        <f t="shared" si="0"/>
        <v>6492.98</v>
      </c>
      <c r="F23" s="34">
        <v>1</v>
      </c>
      <c r="G23" s="33">
        <v>2.06</v>
      </c>
      <c r="H23" s="33">
        <v>0.91</v>
      </c>
      <c r="I23" s="25">
        <f t="shared" si="1"/>
        <v>2.8746</v>
      </c>
      <c r="J23" s="35">
        <v>1.5</v>
      </c>
      <c r="K23" s="33">
        <v>230</v>
      </c>
      <c r="L23" s="36">
        <v>0.85</v>
      </c>
      <c r="M23" s="29">
        <f t="shared" si="2"/>
        <v>2.24226993865031</v>
      </c>
      <c r="N23" s="34">
        <v>1.13</v>
      </c>
      <c r="O23" s="31">
        <v>0.5</v>
      </c>
      <c r="P23" s="37">
        <f t="shared" si="3"/>
        <v>35469.0117178028</v>
      </c>
      <c r="Q23" s="39"/>
      <c r="S23" s="32">
        <v>37170</v>
      </c>
      <c r="T23" s="21">
        <v>0.107</v>
      </c>
      <c r="U23" s="33">
        <v>1.4</v>
      </c>
      <c r="V23" s="33">
        <v>0</v>
      </c>
      <c r="W23" s="22">
        <f t="shared" si="4"/>
        <v>5568.066</v>
      </c>
      <c r="X23" s="34">
        <v>3.37</v>
      </c>
      <c r="Y23" s="33">
        <v>1.54</v>
      </c>
      <c r="Z23" s="33">
        <v>0.76</v>
      </c>
      <c r="AA23" s="25">
        <f t="shared" si="5"/>
        <v>2.1704</v>
      </c>
      <c r="AB23" s="35">
        <v>1</v>
      </c>
      <c r="AC23" s="33">
        <v>0</v>
      </c>
      <c r="AD23" s="36">
        <v>0</v>
      </c>
      <c r="AE23" s="29">
        <f t="shared" si="6"/>
        <v>1</v>
      </c>
      <c r="AF23" s="34">
        <v>1.13</v>
      </c>
      <c r="AG23" s="31">
        <v>0.5</v>
      </c>
      <c r="AH23" s="37">
        <f t="shared" si="7"/>
        <v>23010.3118164679</v>
      </c>
      <c r="AI23" s="39"/>
    </row>
    <row r="24" customHeight="1" spans="1:35">
      <c r="A24" s="32">
        <v>2873</v>
      </c>
      <c r="B24" s="21">
        <v>1.83</v>
      </c>
      <c r="C24" s="33">
        <v>1</v>
      </c>
      <c r="D24" s="33">
        <v>0</v>
      </c>
      <c r="E24" s="22">
        <f t="shared" si="0"/>
        <v>5257.59</v>
      </c>
      <c r="F24" s="34">
        <v>1</v>
      </c>
      <c r="G24" s="33">
        <v>2.06</v>
      </c>
      <c r="H24" s="33">
        <v>0.91</v>
      </c>
      <c r="I24" s="25">
        <f t="shared" si="1"/>
        <v>2.8746</v>
      </c>
      <c r="J24" s="35">
        <v>1</v>
      </c>
      <c r="K24" s="33">
        <v>0</v>
      </c>
      <c r="L24" s="33">
        <v>0</v>
      </c>
      <c r="M24" s="29">
        <f t="shared" si="2"/>
        <v>1</v>
      </c>
      <c r="N24" s="34">
        <v>1.13</v>
      </c>
      <c r="O24" s="31">
        <v>0.5</v>
      </c>
      <c r="P24" s="37">
        <f t="shared" si="3"/>
        <v>8539.10954091</v>
      </c>
      <c r="Q24" s="39"/>
      <c r="S24" s="32">
        <v>37170</v>
      </c>
      <c r="T24" s="21">
        <v>0.107</v>
      </c>
      <c r="U24" s="33">
        <v>1.1</v>
      </c>
      <c r="V24" s="33">
        <v>0</v>
      </c>
      <c r="W24" s="22">
        <f t="shared" si="4"/>
        <v>4374.909</v>
      </c>
      <c r="X24" s="34">
        <v>3.37</v>
      </c>
      <c r="Y24" s="33">
        <v>1.54</v>
      </c>
      <c r="Z24" s="33">
        <v>0.76</v>
      </c>
      <c r="AA24" s="25">
        <f t="shared" si="5"/>
        <v>2.1704</v>
      </c>
      <c r="AB24" s="35">
        <v>1</v>
      </c>
      <c r="AC24" s="33">
        <v>0</v>
      </c>
      <c r="AD24" s="36">
        <v>0</v>
      </c>
      <c r="AE24" s="29">
        <f t="shared" si="6"/>
        <v>1</v>
      </c>
      <c r="AF24" s="34">
        <v>1.13</v>
      </c>
      <c r="AG24" s="31">
        <v>0.5</v>
      </c>
      <c r="AH24" s="37">
        <f t="shared" si="7"/>
        <v>18079.5307129391</v>
      </c>
      <c r="AI24" s="39"/>
    </row>
    <row r="25" customHeight="1" spans="1:35">
      <c r="A25" s="32">
        <v>2873</v>
      </c>
      <c r="B25" s="21">
        <v>2.01</v>
      </c>
      <c r="C25" s="33">
        <v>1</v>
      </c>
      <c r="D25" s="33">
        <v>0</v>
      </c>
      <c r="E25" s="22">
        <f t="shared" si="0"/>
        <v>5774.73</v>
      </c>
      <c r="F25" s="34">
        <v>1</v>
      </c>
      <c r="G25" s="33">
        <v>2.06</v>
      </c>
      <c r="H25" s="33">
        <v>0.91</v>
      </c>
      <c r="I25" s="25">
        <f t="shared" si="1"/>
        <v>2.8746</v>
      </c>
      <c r="J25" s="35">
        <v>1</v>
      </c>
      <c r="K25" s="33">
        <v>0</v>
      </c>
      <c r="L25" s="33">
        <v>0</v>
      </c>
      <c r="M25" s="29">
        <f t="shared" si="2"/>
        <v>1</v>
      </c>
      <c r="N25" s="34">
        <v>1.13</v>
      </c>
      <c r="O25" s="31">
        <v>0.5</v>
      </c>
      <c r="P25" s="37">
        <f t="shared" si="3"/>
        <v>9379.02195477</v>
      </c>
      <c r="Q25" s="39"/>
      <c r="S25" s="32">
        <v>37170</v>
      </c>
      <c r="T25" s="21">
        <v>0.107</v>
      </c>
      <c r="U25" s="33">
        <v>1.1</v>
      </c>
      <c r="V25" s="33">
        <v>0</v>
      </c>
      <c r="W25" s="22">
        <f t="shared" si="4"/>
        <v>4374.909</v>
      </c>
      <c r="X25" s="34">
        <v>3.37</v>
      </c>
      <c r="Y25" s="33">
        <v>1.54</v>
      </c>
      <c r="Z25" s="33">
        <v>0.76</v>
      </c>
      <c r="AA25" s="25">
        <f t="shared" si="5"/>
        <v>2.1704</v>
      </c>
      <c r="AB25" s="35">
        <v>1</v>
      </c>
      <c r="AC25" s="33">
        <v>0</v>
      </c>
      <c r="AD25" s="36">
        <v>0</v>
      </c>
      <c r="AE25" s="29">
        <f t="shared" si="6"/>
        <v>1</v>
      </c>
      <c r="AF25" s="34">
        <v>1.13</v>
      </c>
      <c r="AG25" s="31">
        <v>0.5</v>
      </c>
      <c r="AH25" s="37">
        <f t="shared" si="7"/>
        <v>18079.5307129391</v>
      </c>
      <c r="AI25" s="39"/>
    </row>
    <row r="26" customHeight="1" spans="1:35">
      <c r="A26" s="42" t="s">
        <v>33</v>
      </c>
      <c r="B26" s="43"/>
      <c r="C26" s="43"/>
      <c r="D26" s="43"/>
      <c r="E26" s="43"/>
      <c r="F26" s="43"/>
      <c r="G26" s="43"/>
      <c r="H26" s="44">
        <f>SUM(P4:P25)</f>
        <v>1097185.64622122</v>
      </c>
      <c r="I26" s="45"/>
      <c r="J26" s="45"/>
      <c r="K26" s="45"/>
      <c r="L26" s="45"/>
      <c r="M26" s="45"/>
      <c r="N26" s="45"/>
      <c r="O26" s="45"/>
      <c r="P26" s="46"/>
      <c r="Q26" s="47"/>
      <c r="S26" s="32">
        <v>37170</v>
      </c>
      <c r="T26" s="21">
        <v>0.107</v>
      </c>
      <c r="U26" s="33">
        <v>1.1</v>
      </c>
      <c r="V26" s="33">
        <v>0</v>
      </c>
      <c r="W26" s="22">
        <f t="shared" si="4"/>
        <v>4374.909</v>
      </c>
      <c r="X26" s="34">
        <v>3.37</v>
      </c>
      <c r="Y26" s="33">
        <v>1.54</v>
      </c>
      <c r="Z26" s="33">
        <v>0.76</v>
      </c>
      <c r="AA26" s="25">
        <f t="shared" si="5"/>
        <v>2.1704</v>
      </c>
      <c r="AB26" s="35">
        <v>1</v>
      </c>
      <c r="AC26" s="33">
        <v>0</v>
      </c>
      <c r="AD26" s="36">
        <v>0</v>
      </c>
      <c r="AE26" s="29">
        <f t="shared" si="6"/>
        <v>1</v>
      </c>
      <c r="AF26" s="34">
        <v>1.13</v>
      </c>
      <c r="AG26" s="31">
        <v>0.5</v>
      </c>
      <c r="AH26" s="37">
        <f t="shared" si="7"/>
        <v>18079.5307129391</v>
      </c>
      <c r="AI26" s="39"/>
    </row>
    <row r="27" customHeight="1" spans="1:35">
      <c r="A27" s="48"/>
      <c r="B27" s="48"/>
      <c r="C27" s="48"/>
      <c r="D27" s="48"/>
      <c r="E27" s="48"/>
      <c r="F27" s="48"/>
      <c r="G27" s="48"/>
      <c r="H27" s="49"/>
      <c r="I27" s="50"/>
      <c r="J27" s="50"/>
      <c r="K27" s="50"/>
      <c r="L27" s="50"/>
      <c r="M27" s="50"/>
      <c r="N27" s="50"/>
      <c r="O27" s="50"/>
      <c r="P27" s="50"/>
      <c r="Q27" s="47"/>
      <c r="S27" s="32">
        <v>37170</v>
      </c>
      <c r="T27" s="40">
        <v>0.107</v>
      </c>
      <c r="U27" s="33">
        <v>1.1</v>
      </c>
      <c r="V27" s="33">
        <v>0</v>
      </c>
      <c r="W27" s="22">
        <f t="shared" si="4"/>
        <v>4374.909</v>
      </c>
      <c r="X27" s="41">
        <v>2.97</v>
      </c>
      <c r="Y27" s="33">
        <v>1.54</v>
      </c>
      <c r="Z27" s="33">
        <v>0.76</v>
      </c>
      <c r="AA27" s="25">
        <f t="shared" si="5"/>
        <v>2.1704</v>
      </c>
      <c r="AB27" s="35">
        <v>1</v>
      </c>
      <c r="AC27" s="33">
        <v>0</v>
      </c>
      <c r="AD27" s="36">
        <v>0</v>
      </c>
      <c r="AE27" s="29">
        <f t="shared" si="6"/>
        <v>1</v>
      </c>
      <c r="AF27" s="34">
        <v>1.13</v>
      </c>
      <c r="AG27" s="31">
        <v>0.5</v>
      </c>
      <c r="AH27" s="37">
        <f t="shared" si="7"/>
        <v>15933.5923493855</v>
      </c>
      <c r="AI27" s="39"/>
    </row>
    <row r="28" customHeight="1" spans="1:35">
      <c r="A28" s="48"/>
      <c r="B28" s="48"/>
      <c r="C28" s="48"/>
      <c r="D28" s="48"/>
      <c r="E28" s="48"/>
      <c r="F28" s="48"/>
      <c r="G28" s="48"/>
      <c r="H28" s="51"/>
      <c r="I28" s="52"/>
      <c r="J28" s="52"/>
      <c r="K28" s="52"/>
      <c r="L28" s="52"/>
      <c r="M28" s="52"/>
      <c r="N28" s="52"/>
      <c r="O28" s="52"/>
      <c r="P28" s="52"/>
      <c r="Q28" s="53"/>
      <c r="S28" s="32">
        <v>37170</v>
      </c>
      <c r="T28" s="40">
        <v>0.107</v>
      </c>
      <c r="U28" s="33">
        <v>1.1</v>
      </c>
      <c r="V28" s="33">
        <v>0</v>
      </c>
      <c r="W28" s="22">
        <f t="shared" si="4"/>
        <v>4374.909</v>
      </c>
      <c r="X28" s="41">
        <v>2.97</v>
      </c>
      <c r="Y28" s="33">
        <v>1.54</v>
      </c>
      <c r="Z28" s="33">
        <v>0.76</v>
      </c>
      <c r="AA28" s="25">
        <f t="shared" si="5"/>
        <v>2.1704</v>
      </c>
      <c r="AB28" s="35">
        <v>1</v>
      </c>
      <c r="AC28" s="33">
        <v>0</v>
      </c>
      <c r="AD28" s="36">
        <v>0</v>
      </c>
      <c r="AE28" s="29">
        <f t="shared" si="6"/>
        <v>1</v>
      </c>
      <c r="AF28" s="34">
        <v>1.13</v>
      </c>
      <c r="AG28" s="31">
        <v>0.5</v>
      </c>
      <c r="AH28" s="37">
        <f t="shared" si="7"/>
        <v>15933.5923493855</v>
      </c>
      <c r="AI28" s="39"/>
    </row>
    <row r="29" customHeight="1" spans="1:35">
      <c r="S29" s="32">
        <v>37170</v>
      </c>
      <c r="T29" s="40">
        <v>0.107</v>
      </c>
      <c r="U29" s="33">
        <v>1.1</v>
      </c>
      <c r="V29" s="33">
        <v>0</v>
      </c>
      <c r="W29" s="22">
        <f t="shared" si="4"/>
        <v>4374.909</v>
      </c>
      <c r="X29" s="41">
        <v>2.97</v>
      </c>
      <c r="Y29" s="33">
        <v>1.54</v>
      </c>
      <c r="Z29" s="33">
        <v>0.76</v>
      </c>
      <c r="AA29" s="25">
        <f t="shared" si="5"/>
        <v>2.1704</v>
      </c>
      <c r="AB29" s="35">
        <v>1</v>
      </c>
      <c r="AC29" s="33">
        <v>0</v>
      </c>
      <c r="AD29" s="36">
        <v>0</v>
      </c>
      <c r="AE29" s="29">
        <f t="shared" si="6"/>
        <v>1</v>
      </c>
      <c r="AF29" s="34">
        <v>1.13</v>
      </c>
      <c r="AG29" s="31">
        <v>0.5</v>
      </c>
      <c r="AH29" s="37">
        <f t="shared" si="7"/>
        <v>15933.5923493855</v>
      </c>
      <c r="AI29" s="39"/>
    </row>
    <row r="30" customHeight="1" spans="1:35">
      <c r="A30" s="2" t="s">
        <v>12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5"/>
      <c r="S30" s="32">
        <v>37170</v>
      </c>
      <c r="T30" s="21">
        <v>0.149</v>
      </c>
      <c r="U30" s="33">
        <v>1.4</v>
      </c>
      <c r="V30" s="33">
        <v>0</v>
      </c>
      <c r="W30" s="22">
        <f t="shared" si="4"/>
        <v>7753.662</v>
      </c>
      <c r="X30" s="34">
        <v>3.37</v>
      </c>
      <c r="Y30" s="33">
        <v>1.54</v>
      </c>
      <c r="Z30" s="33">
        <v>0.76</v>
      </c>
      <c r="AA30" s="25">
        <f t="shared" si="5"/>
        <v>2.1704</v>
      </c>
      <c r="AB30" s="35">
        <v>1</v>
      </c>
      <c r="AC30" s="33">
        <v>0</v>
      </c>
      <c r="AD30" s="36">
        <v>0</v>
      </c>
      <c r="AE30" s="29">
        <f t="shared" si="6"/>
        <v>1</v>
      </c>
      <c r="AF30" s="34">
        <v>1.13</v>
      </c>
      <c r="AG30" s="31">
        <v>0.5</v>
      </c>
      <c r="AH30" s="37">
        <f t="shared" si="7"/>
        <v>32042.3968285394</v>
      </c>
      <c r="AI30" s="39"/>
    </row>
    <row r="31" customHeight="1" spans="1:35">
      <c r="A31" s="6" t="s">
        <v>13</v>
      </c>
      <c r="B31" s="7"/>
      <c r="C31" s="7"/>
      <c r="D31" s="7"/>
      <c r="E31" s="8"/>
      <c r="F31" s="9" t="s">
        <v>14</v>
      </c>
      <c r="G31" s="10"/>
      <c r="H31" s="10"/>
      <c r="I31" s="11"/>
      <c r="J31" s="12" t="s">
        <v>15</v>
      </c>
      <c r="K31" s="13"/>
      <c r="L31" s="14"/>
      <c r="M31" s="15"/>
      <c r="N31" s="16" t="s">
        <v>16</v>
      </c>
      <c r="O31" s="17"/>
      <c r="P31" s="18" t="s">
        <v>17</v>
      </c>
      <c r="Q31" s="19" t="s">
        <v>18</v>
      </c>
      <c r="S31" s="32">
        <v>37170</v>
      </c>
      <c r="T31" s="21">
        <v>0.149</v>
      </c>
      <c r="U31" s="33">
        <v>1.4</v>
      </c>
      <c r="V31" s="33">
        <v>0</v>
      </c>
      <c r="W31" s="22">
        <f t="shared" si="4"/>
        <v>7753.662</v>
      </c>
      <c r="X31" s="34">
        <v>3.37</v>
      </c>
      <c r="Y31" s="33">
        <v>1.54</v>
      </c>
      <c r="Z31" s="33">
        <v>0.76</v>
      </c>
      <c r="AA31" s="25">
        <f t="shared" si="5"/>
        <v>2.1704</v>
      </c>
      <c r="AB31" s="35">
        <v>1</v>
      </c>
      <c r="AC31" s="33">
        <v>0</v>
      </c>
      <c r="AD31" s="36">
        <v>0</v>
      </c>
      <c r="AE31" s="29">
        <f t="shared" si="6"/>
        <v>1</v>
      </c>
      <c r="AF31" s="34">
        <v>1.13</v>
      </c>
      <c r="AG31" s="31">
        <v>0.5</v>
      </c>
      <c r="AH31" s="37">
        <f t="shared" si="7"/>
        <v>32042.3968285394</v>
      </c>
      <c r="AI31" s="39"/>
    </row>
    <row r="32" customHeight="1" spans="1:35">
      <c r="A32" s="20" t="s">
        <v>19</v>
      </c>
      <c r="B32" s="21" t="s">
        <v>20</v>
      </c>
      <c r="C32" s="21" t="s">
        <v>21</v>
      </c>
      <c r="D32" s="21" t="s">
        <v>22</v>
      </c>
      <c r="E32" s="22" t="s">
        <v>13</v>
      </c>
      <c r="F32" s="23" t="s">
        <v>23</v>
      </c>
      <c r="G32" s="24" t="s">
        <v>24</v>
      </c>
      <c r="H32" s="24" t="s">
        <v>25</v>
      </c>
      <c r="I32" s="25" t="s">
        <v>26</v>
      </c>
      <c r="J32" s="26" t="s">
        <v>27</v>
      </c>
      <c r="K32" s="27" t="s">
        <v>28</v>
      </c>
      <c r="L32" s="28" t="s">
        <v>29</v>
      </c>
      <c r="M32" s="29" t="s">
        <v>30</v>
      </c>
      <c r="N32" s="30" t="s">
        <v>31</v>
      </c>
      <c r="O32" s="31" t="s">
        <v>32</v>
      </c>
      <c r="P32" s="18"/>
      <c r="Q32" s="19"/>
      <c r="S32" s="32">
        <v>37170</v>
      </c>
      <c r="T32" s="21">
        <v>0.149</v>
      </c>
      <c r="U32" s="33">
        <v>1.1</v>
      </c>
      <c r="V32" s="33">
        <v>0</v>
      </c>
      <c r="W32" s="22">
        <f t="shared" si="4"/>
        <v>6092.163</v>
      </c>
      <c r="X32" s="34">
        <v>3.37</v>
      </c>
      <c r="Y32" s="33">
        <v>1.54</v>
      </c>
      <c r="Z32" s="33">
        <v>0.76</v>
      </c>
      <c r="AA32" s="25">
        <f t="shared" si="5"/>
        <v>2.1704</v>
      </c>
      <c r="AB32" s="35">
        <v>1</v>
      </c>
      <c r="AC32" s="33">
        <v>0</v>
      </c>
      <c r="AD32" s="36">
        <v>0</v>
      </c>
      <c r="AE32" s="29">
        <f t="shared" si="6"/>
        <v>1</v>
      </c>
      <c r="AF32" s="34">
        <v>1.13</v>
      </c>
      <c r="AG32" s="31">
        <v>0.5</v>
      </c>
      <c r="AH32" s="37">
        <f t="shared" si="7"/>
        <v>25176.1689367096</v>
      </c>
      <c r="AI32" s="39"/>
    </row>
    <row r="33" customHeight="1" spans="1:35">
      <c r="A33" s="32">
        <v>2873</v>
      </c>
      <c r="B33" s="21">
        <v>2.337</v>
      </c>
      <c r="C33" s="33">
        <v>1.75</v>
      </c>
      <c r="D33" s="33">
        <v>4310</v>
      </c>
      <c r="E33" s="22">
        <f t="shared" ref="E33:E54" si="8">A33*B33*C33+D33</f>
        <v>16059.85175</v>
      </c>
      <c r="F33" s="34">
        <v>2</v>
      </c>
      <c r="G33" s="33">
        <v>2.06</v>
      </c>
      <c r="H33" s="33">
        <v>0.91</v>
      </c>
      <c r="I33" s="25">
        <f t="shared" ref="I33:I54" si="9">G33*H33+1</f>
        <v>2.8746</v>
      </c>
      <c r="J33" s="35">
        <v>1.5</v>
      </c>
      <c r="K33" s="33">
        <v>230</v>
      </c>
      <c r="L33" s="36">
        <v>0.85</v>
      </c>
      <c r="M33" s="29">
        <f t="shared" ref="M33:M54" si="10">1+2.78*K33/(K33+1400)+L33</f>
        <v>2.24226993865031</v>
      </c>
      <c r="N33" s="34">
        <v>1.13</v>
      </c>
      <c r="O33" s="31">
        <v>0.5</v>
      </c>
      <c r="P33" s="37">
        <f t="shared" ref="P33:P54" si="11">E33*F33*I33*J33*(M33)*N33*O33</f>
        <v>175459.363776548</v>
      </c>
      <c r="Q33" s="38"/>
      <c r="S33" s="32">
        <v>37170</v>
      </c>
      <c r="T33" s="40">
        <v>0.149</v>
      </c>
      <c r="U33" s="33">
        <v>1.1</v>
      </c>
      <c r="V33" s="33">
        <v>0</v>
      </c>
      <c r="W33" s="22">
        <f t="shared" si="4"/>
        <v>6092.163</v>
      </c>
      <c r="X33" s="41">
        <v>2.97</v>
      </c>
      <c r="Y33" s="33">
        <v>1.54</v>
      </c>
      <c r="Z33" s="33">
        <v>0.76</v>
      </c>
      <c r="AA33" s="25">
        <f t="shared" si="5"/>
        <v>2.1704</v>
      </c>
      <c r="AB33" s="35">
        <v>1</v>
      </c>
      <c r="AC33" s="33">
        <v>0</v>
      </c>
      <c r="AD33" s="36">
        <v>0</v>
      </c>
      <c r="AE33" s="29">
        <f t="shared" si="6"/>
        <v>1</v>
      </c>
      <c r="AF33" s="34">
        <v>1.13</v>
      </c>
      <c r="AG33" s="31">
        <v>0.5</v>
      </c>
      <c r="AH33" s="37">
        <f t="shared" si="7"/>
        <v>22187.8996267144</v>
      </c>
      <c r="AI33" s="39"/>
    </row>
    <row r="34" customHeight="1" spans="1:35">
      <c r="A34" s="32">
        <v>2873</v>
      </c>
      <c r="B34" s="21">
        <v>2.337</v>
      </c>
      <c r="C34" s="33">
        <v>1.75</v>
      </c>
      <c r="D34" s="33">
        <v>4310</v>
      </c>
      <c r="E34" s="22">
        <f t="shared" si="8"/>
        <v>16059.85175</v>
      </c>
      <c r="F34" s="34">
        <v>2</v>
      </c>
      <c r="G34" s="33">
        <v>2.06</v>
      </c>
      <c r="H34" s="33">
        <v>0.91</v>
      </c>
      <c r="I34" s="25">
        <f t="shared" si="9"/>
        <v>2.8746</v>
      </c>
      <c r="J34" s="35">
        <v>1</v>
      </c>
      <c r="K34" s="33">
        <v>0</v>
      </c>
      <c r="L34" s="33">
        <v>0</v>
      </c>
      <c r="M34" s="29">
        <f t="shared" si="10"/>
        <v>1</v>
      </c>
      <c r="N34" s="34">
        <v>1.13</v>
      </c>
      <c r="O34" s="31">
        <v>0.5</v>
      </c>
      <c r="P34" s="37">
        <f t="shared" si="11"/>
        <v>52167.1843198215</v>
      </c>
      <c r="Q34" s="39"/>
      <c r="S34" s="32">
        <v>37170</v>
      </c>
      <c r="T34" s="40">
        <v>0.149</v>
      </c>
      <c r="U34" s="33">
        <v>1.1</v>
      </c>
      <c r="V34" s="33">
        <v>0</v>
      </c>
      <c r="W34" s="22">
        <f t="shared" si="4"/>
        <v>6092.163</v>
      </c>
      <c r="X34" s="41">
        <v>2.97</v>
      </c>
      <c r="Y34" s="33">
        <v>1.54</v>
      </c>
      <c r="Z34" s="33">
        <v>0.76</v>
      </c>
      <c r="AA34" s="25">
        <f t="shared" si="5"/>
        <v>2.1704</v>
      </c>
      <c r="AB34" s="35">
        <v>1</v>
      </c>
      <c r="AC34" s="33">
        <v>0</v>
      </c>
      <c r="AD34" s="36">
        <v>0</v>
      </c>
      <c r="AE34" s="29">
        <f t="shared" si="6"/>
        <v>1</v>
      </c>
      <c r="AF34" s="34">
        <v>1.13</v>
      </c>
      <c r="AG34" s="31">
        <v>0.5</v>
      </c>
      <c r="AH34" s="37">
        <f t="shared" si="7"/>
        <v>22187.8996267144</v>
      </c>
      <c r="AI34" s="39"/>
    </row>
    <row r="35" customHeight="1" spans="1:35">
      <c r="A35" s="32">
        <v>2873</v>
      </c>
      <c r="B35" s="21">
        <v>2.337</v>
      </c>
      <c r="C35" s="33">
        <v>1.75</v>
      </c>
      <c r="D35" s="33">
        <v>4310</v>
      </c>
      <c r="E35" s="22">
        <f t="shared" si="8"/>
        <v>16059.85175</v>
      </c>
      <c r="F35" s="34">
        <v>2</v>
      </c>
      <c r="G35" s="33">
        <v>2.06</v>
      </c>
      <c r="H35" s="33">
        <v>0.91</v>
      </c>
      <c r="I35" s="25">
        <f t="shared" si="9"/>
        <v>2.8746</v>
      </c>
      <c r="J35" s="35">
        <v>1.5</v>
      </c>
      <c r="K35" s="33">
        <v>230</v>
      </c>
      <c r="L35" s="36">
        <v>0.85</v>
      </c>
      <c r="M35" s="29">
        <f t="shared" si="10"/>
        <v>2.24226993865031</v>
      </c>
      <c r="N35" s="34">
        <v>1.13</v>
      </c>
      <c r="O35" s="31">
        <v>0.5</v>
      </c>
      <c r="P35" s="37">
        <f t="shared" si="11"/>
        <v>175459.363776548</v>
      </c>
      <c r="Q35" s="39"/>
      <c r="S35" s="42" t="s">
        <v>34</v>
      </c>
      <c r="T35" s="43"/>
      <c r="U35" s="43"/>
      <c r="V35" s="43"/>
      <c r="W35" s="43"/>
      <c r="X35" s="43"/>
      <c r="Y35" s="43"/>
      <c r="Z35" s="44">
        <f>SUM(AH4:AH34)</f>
        <v>461810.630646663</v>
      </c>
      <c r="AA35" s="45"/>
      <c r="AB35" s="45"/>
      <c r="AC35" s="45"/>
      <c r="AD35" s="45"/>
      <c r="AE35" s="45"/>
      <c r="AF35" s="45"/>
      <c r="AG35" s="45"/>
      <c r="AH35" s="46"/>
      <c r="AI35" s="47"/>
    </row>
    <row r="36" customHeight="1" spans="1:35">
      <c r="A36" s="32">
        <v>2873</v>
      </c>
      <c r="B36" s="21">
        <v>2.337</v>
      </c>
      <c r="C36" s="33">
        <v>1.75</v>
      </c>
      <c r="D36" s="33">
        <v>4310</v>
      </c>
      <c r="E36" s="22">
        <f t="shared" si="8"/>
        <v>16059.85175</v>
      </c>
      <c r="F36" s="34">
        <v>2</v>
      </c>
      <c r="G36" s="33">
        <v>2.06</v>
      </c>
      <c r="H36" s="33">
        <v>0.91</v>
      </c>
      <c r="I36" s="25">
        <f t="shared" si="9"/>
        <v>2.8746</v>
      </c>
      <c r="J36" s="35">
        <v>1</v>
      </c>
      <c r="K36" s="33">
        <v>0</v>
      </c>
      <c r="L36" s="33">
        <v>0</v>
      </c>
      <c r="M36" s="29">
        <f t="shared" si="10"/>
        <v>1</v>
      </c>
      <c r="N36" s="34">
        <v>1.13</v>
      </c>
      <c r="O36" s="31">
        <v>0.5</v>
      </c>
      <c r="P36" s="37">
        <f t="shared" si="11"/>
        <v>52167.1843198215</v>
      </c>
      <c r="Q36" s="39"/>
      <c r="S36" s="48"/>
      <c r="T36" s="48"/>
      <c r="U36" s="48"/>
      <c r="V36" s="48"/>
      <c r="W36" s="48"/>
      <c r="X36" s="48"/>
      <c r="Y36" s="48"/>
      <c r="Z36" s="49"/>
      <c r="AA36" s="50"/>
      <c r="AB36" s="50"/>
      <c r="AC36" s="50"/>
      <c r="AD36" s="50"/>
      <c r="AE36" s="50"/>
      <c r="AF36" s="50"/>
      <c r="AG36" s="50"/>
      <c r="AH36" s="50"/>
      <c r="AI36" s="47"/>
    </row>
    <row r="37" customHeight="1" spans="1:35">
      <c r="A37" s="32">
        <v>2873</v>
      </c>
      <c r="B37" s="21">
        <v>2.337</v>
      </c>
      <c r="C37" s="33">
        <v>1.75</v>
      </c>
      <c r="D37" s="33">
        <v>4310</v>
      </c>
      <c r="E37" s="22">
        <f t="shared" si="8"/>
        <v>16059.85175</v>
      </c>
      <c r="F37" s="34">
        <v>2</v>
      </c>
      <c r="G37" s="33">
        <v>2.06</v>
      </c>
      <c r="H37" s="33">
        <v>0.91</v>
      </c>
      <c r="I37" s="25">
        <f t="shared" si="9"/>
        <v>2.8746</v>
      </c>
      <c r="J37" s="35">
        <v>1.5</v>
      </c>
      <c r="K37" s="33">
        <v>230</v>
      </c>
      <c r="L37" s="36">
        <v>0.85</v>
      </c>
      <c r="M37" s="29">
        <f t="shared" si="10"/>
        <v>2.24226993865031</v>
      </c>
      <c r="N37" s="34">
        <v>1.13</v>
      </c>
      <c r="O37" s="31">
        <v>0.5</v>
      </c>
      <c r="P37" s="37">
        <f t="shared" si="11"/>
        <v>175459.363776548</v>
      </c>
      <c r="Q37" s="39"/>
      <c r="S37" s="48"/>
      <c r="T37" s="48"/>
      <c r="U37" s="48"/>
      <c r="V37" s="48"/>
      <c r="W37" s="48"/>
      <c r="X37" s="48"/>
      <c r="Y37" s="48"/>
      <c r="Z37" s="51"/>
      <c r="AA37" s="52"/>
      <c r="AB37" s="52"/>
      <c r="AC37" s="52"/>
      <c r="AD37" s="52"/>
      <c r="AE37" s="52"/>
      <c r="AF37" s="52"/>
      <c r="AG37" s="52"/>
      <c r="AH37" s="52"/>
      <c r="AI37" s="53"/>
    </row>
    <row r="38" customHeight="1" spans="1:35">
      <c r="A38" s="32">
        <v>2873</v>
      </c>
      <c r="B38" s="21">
        <v>2.337</v>
      </c>
      <c r="C38" s="33">
        <v>1.75</v>
      </c>
      <c r="D38" s="33">
        <v>4310</v>
      </c>
      <c r="E38" s="22">
        <f t="shared" si="8"/>
        <v>16059.85175</v>
      </c>
      <c r="F38" s="34">
        <v>2</v>
      </c>
      <c r="G38" s="33">
        <v>2.06</v>
      </c>
      <c r="H38" s="33">
        <v>0.91</v>
      </c>
      <c r="I38" s="25">
        <f t="shared" si="9"/>
        <v>2.8746</v>
      </c>
      <c r="J38" s="35">
        <v>1</v>
      </c>
      <c r="K38" s="33">
        <v>0</v>
      </c>
      <c r="L38" s="33">
        <v>0</v>
      </c>
      <c r="M38" s="29">
        <f t="shared" si="10"/>
        <v>1</v>
      </c>
      <c r="N38" s="34">
        <v>1.13</v>
      </c>
      <c r="O38" s="31">
        <v>0.5</v>
      </c>
      <c r="P38" s="37">
        <f t="shared" si="11"/>
        <v>52167.1843198215</v>
      </c>
      <c r="Q38" s="39"/>
    </row>
    <row r="39" customHeight="1" spans="1:35">
      <c r="A39" s="32">
        <v>2873</v>
      </c>
      <c r="B39" s="21">
        <v>2.337</v>
      </c>
      <c r="C39" s="33">
        <v>1.75</v>
      </c>
      <c r="D39" s="33">
        <v>4310</v>
      </c>
      <c r="E39" s="22">
        <f t="shared" si="8"/>
        <v>16059.85175</v>
      </c>
      <c r="F39" s="34">
        <v>2</v>
      </c>
      <c r="G39" s="33">
        <v>2.06</v>
      </c>
      <c r="H39" s="33">
        <v>0.91</v>
      </c>
      <c r="I39" s="25">
        <f t="shared" si="9"/>
        <v>2.8746</v>
      </c>
      <c r="J39" s="35">
        <v>1.5</v>
      </c>
      <c r="K39" s="33">
        <v>230</v>
      </c>
      <c r="L39" s="36">
        <v>0.85</v>
      </c>
      <c r="M39" s="29">
        <f t="shared" si="10"/>
        <v>2.24226993865031</v>
      </c>
      <c r="N39" s="34">
        <v>1.13</v>
      </c>
      <c r="O39" s="31">
        <v>0.5</v>
      </c>
      <c r="P39" s="37">
        <f t="shared" si="11"/>
        <v>175459.363776548</v>
      </c>
      <c r="Q39" s="39"/>
      <c r="S39" s="2" t="s">
        <v>12</v>
      </c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4"/>
      <c r="AI39" s="5"/>
    </row>
    <row r="40" customHeight="1" spans="1:35">
      <c r="A40" s="32">
        <v>2873</v>
      </c>
      <c r="B40" s="21">
        <v>2.337</v>
      </c>
      <c r="C40" s="33">
        <v>1.75</v>
      </c>
      <c r="D40" s="33">
        <v>4310</v>
      </c>
      <c r="E40" s="22">
        <f t="shared" si="8"/>
        <v>16059.85175</v>
      </c>
      <c r="F40" s="34">
        <v>2</v>
      </c>
      <c r="G40" s="33">
        <v>2.06</v>
      </c>
      <c r="H40" s="33">
        <v>0.91</v>
      </c>
      <c r="I40" s="25">
        <f t="shared" si="9"/>
        <v>2.8746</v>
      </c>
      <c r="J40" s="35">
        <v>1</v>
      </c>
      <c r="K40" s="33">
        <v>0</v>
      </c>
      <c r="L40" s="33">
        <v>0</v>
      </c>
      <c r="M40" s="29">
        <f t="shared" si="10"/>
        <v>1</v>
      </c>
      <c r="N40" s="34">
        <v>1.13</v>
      </c>
      <c r="O40" s="31">
        <v>0.5</v>
      </c>
      <c r="P40" s="37">
        <f t="shared" si="11"/>
        <v>52167.1843198215</v>
      </c>
      <c r="Q40" s="39"/>
      <c r="S40" s="6" t="s">
        <v>13</v>
      </c>
      <c r="T40" s="7"/>
      <c r="U40" s="7"/>
      <c r="V40" s="7"/>
      <c r="W40" s="8"/>
      <c r="X40" s="9" t="s">
        <v>14</v>
      </c>
      <c r="Y40" s="10"/>
      <c r="Z40" s="10"/>
      <c r="AA40" s="11"/>
      <c r="AB40" s="12" t="s">
        <v>15</v>
      </c>
      <c r="AC40" s="13"/>
      <c r="AD40" s="14"/>
      <c r="AE40" s="15"/>
      <c r="AF40" s="16" t="s">
        <v>16</v>
      </c>
      <c r="AG40" s="17"/>
      <c r="AH40" s="18" t="s">
        <v>17</v>
      </c>
      <c r="AI40" s="19" t="s">
        <v>18</v>
      </c>
    </row>
    <row r="41" customHeight="1" spans="1:35">
      <c r="A41" s="32">
        <v>2873</v>
      </c>
      <c r="B41" s="21">
        <v>2.337</v>
      </c>
      <c r="C41" s="33">
        <v>1.75</v>
      </c>
      <c r="D41" s="33">
        <v>4310</v>
      </c>
      <c r="E41" s="22">
        <f t="shared" si="8"/>
        <v>16059.85175</v>
      </c>
      <c r="F41" s="34">
        <v>2</v>
      </c>
      <c r="G41" s="33">
        <v>2.06</v>
      </c>
      <c r="H41" s="33">
        <v>0.91</v>
      </c>
      <c r="I41" s="25">
        <f t="shared" si="9"/>
        <v>2.8746</v>
      </c>
      <c r="J41" s="35">
        <v>1.5</v>
      </c>
      <c r="K41" s="33">
        <v>230</v>
      </c>
      <c r="L41" s="36">
        <v>0.85</v>
      </c>
      <c r="M41" s="29">
        <f t="shared" si="10"/>
        <v>2.24226993865031</v>
      </c>
      <c r="N41" s="34">
        <v>1.13</v>
      </c>
      <c r="O41" s="31">
        <v>0.5</v>
      </c>
      <c r="P41" s="37">
        <f t="shared" si="11"/>
        <v>175459.363776548</v>
      </c>
      <c r="Q41" s="39"/>
      <c r="S41" s="20" t="s">
        <v>19</v>
      </c>
      <c r="T41" s="21" t="s">
        <v>20</v>
      </c>
      <c r="U41" s="21" t="s">
        <v>21</v>
      </c>
      <c r="V41" s="21" t="s">
        <v>22</v>
      </c>
      <c r="W41" s="22" t="s">
        <v>13</v>
      </c>
      <c r="X41" s="23" t="s">
        <v>23</v>
      </c>
      <c r="Y41" s="24" t="s">
        <v>24</v>
      </c>
      <c r="Z41" s="24" t="s">
        <v>25</v>
      </c>
      <c r="AA41" s="25" t="s">
        <v>26</v>
      </c>
      <c r="AB41" s="26" t="s">
        <v>27</v>
      </c>
      <c r="AC41" s="27" t="s">
        <v>28</v>
      </c>
      <c r="AD41" s="28" t="s">
        <v>29</v>
      </c>
      <c r="AE41" s="29" t="s">
        <v>30</v>
      </c>
      <c r="AF41" s="30" t="s">
        <v>31</v>
      </c>
      <c r="AG41" s="31" t="s">
        <v>32</v>
      </c>
      <c r="AH41" s="18"/>
      <c r="AI41" s="19"/>
    </row>
    <row r="42" customHeight="1" spans="1:35">
      <c r="A42" s="32">
        <v>2873</v>
      </c>
      <c r="B42" s="21">
        <v>2.337</v>
      </c>
      <c r="C42" s="33">
        <v>1.75</v>
      </c>
      <c r="D42" s="33">
        <v>4310</v>
      </c>
      <c r="E42" s="22">
        <f t="shared" si="8"/>
        <v>16059.85175</v>
      </c>
      <c r="F42" s="34">
        <v>2</v>
      </c>
      <c r="G42" s="33">
        <v>2.06</v>
      </c>
      <c r="H42" s="33">
        <v>0.91</v>
      </c>
      <c r="I42" s="25">
        <f t="shared" si="9"/>
        <v>2.8746</v>
      </c>
      <c r="J42" s="35">
        <v>1</v>
      </c>
      <c r="K42" s="33">
        <v>0</v>
      </c>
      <c r="L42" s="33">
        <v>0</v>
      </c>
      <c r="M42" s="29">
        <f t="shared" si="10"/>
        <v>1</v>
      </c>
      <c r="N42" s="34">
        <v>1.13</v>
      </c>
      <c r="O42" s="31">
        <v>0.5</v>
      </c>
      <c r="P42" s="37">
        <f t="shared" si="11"/>
        <v>52167.1843198215</v>
      </c>
      <c r="Q42" s="39"/>
      <c r="S42" s="32">
        <v>37170</v>
      </c>
      <c r="T42" s="21">
        <v>0.058</v>
      </c>
      <c r="U42" s="33">
        <v>1.4</v>
      </c>
      <c r="V42" s="33">
        <v>0</v>
      </c>
      <c r="W42" s="22">
        <f t="shared" ref="W42:W72" si="12">S42*T42*U42+V42</f>
        <v>3018.204</v>
      </c>
      <c r="X42" s="34">
        <v>3.87</v>
      </c>
      <c r="Y42" s="33">
        <v>1.54</v>
      </c>
      <c r="Z42" s="33">
        <v>0.76</v>
      </c>
      <c r="AA42" s="25">
        <f t="shared" ref="AA42:AA72" si="13">Y42*Z42+1</f>
        <v>2.1704</v>
      </c>
      <c r="AB42" s="35">
        <v>1</v>
      </c>
      <c r="AC42" s="33">
        <v>0</v>
      </c>
      <c r="AD42" s="36">
        <v>0</v>
      </c>
      <c r="AE42" s="29">
        <f t="shared" ref="AE42:AE72" si="14">1+2.78*AC42/(AC42+1400)+AD42</f>
        <v>1</v>
      </c>
      <c r="AF42" s="34">
        <v>1.13</v>
      </c>
      <c r="AG42" s="31">
        <v>0.5</v>
      </c>
      <c r="AH42" s="37">
        <f t="shared" ref="AH42:AH72" si="15">W42*X42*AA42*AB42*(AE42)*AF42*AG42</f>
        <v>14323.4548665365</v>
      </c>
      <c r="AI42" s="38"/>
    </row>
    <row r="43" customHeight="1" spans="1:35">
      <c r="A43" s="32">
        <v>2873</v>
      </c>
      <c r="B43" s="21">
        <v>2.337</v>
      </c>
      <c r="C43" s="33">
        <v>1</v>
      </c>
      <c r="D43" s="33">
        <v>4310</v>
      </c>
      <c r="E43" s="22">
        <f t="shared" si="8"/>
        <v>11024.201</v>
      </c>
      <c r="F43" s="34">
        <v>1.4</v>
      </c>
      <c r="G43" s="33">
        <v>2.06</v>
      </c>
      <c r="H43" s="33">
        <v>0.91</v>
      </c>
      <c r="I43" s="25">
        <f t="shared" si="9"/>
        <v>2.8746</v>
      </c>
      <c r="J43" s="35">
        <v>1.5</v>
      </c>
      <c r="K43" s="33">
        <v>230</v>
      </c>
      <c r="L43" s="36">
        <v>0.85</v>
      </c>
      <c r="M43" s="29">
        <f t="shared" si="10"/>
        <v>2.24226993865031</v>
      </c>
      <c r="N43" s="34">
        <v>1.13</v>
      </c>
      <c r="O43" s="31">
        <v>0.5</v>
      </c>
      <c r="P43" s="37">
        <f t="shared" si="11"/>
        <v>84310.2119870658</v>
      </c>
      <c r="Q43" s="39"/>
      <c r="S43" s="32">
        <v>37170</v>
      </c>
      <c r="T43" s="21">
        <v>0.058</v>
      </c>
      <c r="U43" s="33">
        <v>1.4</v>
      </c>
      <c r="V43" s="33">
        <v>0</v>
      </c>
      <c r="W43" s="22">
        <f t="shared" si="12"/>
        <v>3018.204</v>
      </c>
      <c r="X43" s="34">
        <v>3.87</v>
      </c>
      <c r="Y43" s="33">
        <v>1.54</v>
      </c>
      <c r="Z43" s="33">
        <v>0.76</v>
      </c>
      <c r="AA43" s="25">
        <f t="shared" si="13"/>
        <v>2.1704</v>
      </c>
      <c r="AB43" s="35">
        <v>1</v>
      </c>
      <c r="AC43" s="33">
        <v>0</v>
      </c>
      <c r="AD43" s="36">
        <v>0</v>
      </c>
      <c r="AE43" s="29">
        <f t="shared" si="14"/>
        <v>1</v>
      </c>
      <c r="AF43" s="34">
        <v>1.13</v>
      </c>
      <c r="AG43" s="31">
        <v>0.5</v>
      </c>
      <c r="AH43" s="37">
        <f t="shared" si="15"/>
        <v>14323.4548665365</v>
      </c>
      <c r="AI43" s="39"/>
    </row>
    <row r="44" customHeight="1" spans="1:35">
      <c r="A44" s="32">
        <v>2873</v>
      </c>
      <c r="B44" s="21">
        <v>2.337</v>
      </c>
      <c r="C44" s="33">
        <v>1</v>
      </c>
      <c r="D44" s="33">
        <v>4310</v>
      </c>
      <c r="E44" s="22">
        <f t="shared" si="8"/>
        <v>11024.201</v>
      </c>
      <c r="F44" s="34">
        <v>1.4</v>
      </c>
      <c r="G44" s="33">
        <v>2.06</v>
      </c>
      <c r="H44" s="33">
        <v>0.91</v>
      </c>
      <c r="I44" s="25">
        <f t="shared" si="9"/>
        <v>2.8746</v>
      </c>
      <c r="J44" s="35">
        <v>1</v>
      </c>
      <c r="K44" s="33">
        <v>0</v>
      </c>
      <c r="L44" s="33">
        <v>0</v>
      </c>
      <c r="M44" s="29">
        <f t="shared" si="10"/>
        <v>1</v>
      </c>
      <c r="N44" s="34">
        <v>1.13</v>
      </c>
      <c r="O44" s="31">
        <v>0.5</v>
      </c>
      <c r="P44" s="37">
        <f t="shared" si="11"/>
        <v>25066.9230419286</v>
      </c>
      <c r="Q44" s="39"/>
      <c r="S44" s="32">
        <v>37170</v>
      </c>
      <c r="T44" s="21">
        <v>0.058</v>
      </c>
      <c r="U44" s="33">
        <v>1.4</v>
      </c>
      <c r="V44" s="33">
        <v>0</v>
      </c>
      <c r="W44" s="22">
        <f t="shared" si="12"/>
        <v>3018.204</v>
      </c>
      <c r="X44" s="34">
        <v>3.87</v>
      </c>
      <c r="Y44" s="33">
        <v>1.54</v>
      </c>
      <c r="Z44" s="33">
        <v>0.76</v>
      </c>
      <c r="AA44" s="25">
        <f t="shared" si="13"/>
        <v>2.1704</v>
      </c>
      <c r="AB44" s="35">
        <v>1</v>
      </c>
      <c r="AC44" s="33">
        <v>0</v>
      </c>
      <c r="AD44" s="36">
        <v>0</v>
      </c>
      <c r="AE44" s="29">
        <f t="shared" si="14"/>
        <v>1</v>
      </c>
      <c r="AF44" s="34">
        <v>1.13</v>
      </c>
      <c r="AG44" s="31">
        <v>0.5</v>
      </c>
      <c r="AH44" s="37">
        <f t="shared" si="15"/>
        <v>14323.4548665365</v>
      </c>
      <c r="AI44" s="39"/>
    </row>
    <row r="45" customHeight="1" spans="1:35">
      <c r="A45" s="32">
        <v>2873</v>
      </c>
      <c r="B45" s="21">
        <v>2.337</v>
      </c>
      <c r="C45" s="33">
        <v>1</v>
      </c>
      <c r="D45" s="33">
        <v>4310</v>
      </c>
      <c r="E45" s="22">
        <f t="shared" si="8"/>
        <v>11024.201</v>
      </c>
      <c r="F45" s="34">
        <v>1.4</v>
      </c>
      <c r="G45" s="33">
        <v>2.06</v>
      </c>
      <c r="H45" s="33">
        <v>0.91</v>
      </c>
      <c r="I45" s="25">
        <f t="shared" si="9"/>
        <v>2.8746</v>
      </c>
      <c r="J45" s="35">
        <v>1.5</v>
      </c>
      <c r="K45" s="33">
        <v>230</v>
      </c>
      <c r="L45" s="36">
        <v>0.85</v>
      </c>
      <c r="M45" s="29">
        <f t="shared" si="10"/>
        <v>2.24226993865031</v>
      </c>
      <c r="N45" s="34">
        <v>1.13</v>
      </c>
      <c r="O45" s="31">
        <v>0.5</v>
      </c>
      <c r="P45" s="37">
        <f t="shared" si="11"/>
        <v>84310.2119870658</v>
      </c>
      <c r="Q45" s="39"/>
      <c r="S45" s="32">
        <v>37170</v>
      </c>
      <c r="T45" s="21">
        <v>0.058</v>
      </c>
      <c r="U45" s="33">
        <v>1.4</v>
      </c>
      <c r="V45" s="33">
        <v>0</v>
      </c>
      <c r="W45" s="22">
        <f t="shared" si="12"/>
        <v>3018.204</v>
      </c>
      <c r="X45" s="34">
        <v>3.87</v>
      </c>
      <c r="Y45" s="33">
        <v>1.54</v>
      </c>
      <c r="Z45" s="33">
        <v>0.76</v>
      </c>
      <c r="AA45" s="25">
        <f t="shared" si="13"/>
        <v>2.1704</v>
      </c>
      <c r="AB45" s="35">
        <v>1</v>
      </c>
      <c r="AC45" s="33">
        <v>0</v>
      </c>
      <c r="AD45" s="36">
        <v>0</v>
      </c>
      <c r="AE45" s="29">
        <f t="shared" si="14"/>
        <v>1</v>
      </c>
      <c r="AF45" s="34">
        <v>1.13</v>
      </c>
      <c r="AG45" s="31">
        <v>0.5</v>
      </c>
      <c r="AH45" s="37">
        <f t="shared" si="15"/>
        <v>14323.4548665365</v>
      </c>
      <c r="AI45" s="39"/>
    </row>
    <row r="46" customHeight="1" spans="1:35">
      <c r="A46" s="32">
        <v>2873</v>
      </c>
      <c r="B46" s="21">
        <v>2.337</v>
      </c>
      <c r="C46" s="33">
        <v>1</v>
      </c>
      <c r="D46" s="33">
        <v>4310</v>
      </c>
      <c r="E46" s="22">
        <f t="shared" si="8"/>
        <v>11024.201</v>
      </c>
      <c r="F46" s="34">
        <v>1.4</v>
      </c>
      <c r="G46" s="33">
        <v>2.06</v>
      </c>
      <c r="H46" s="33">
        <v>0.91</v>
      </c>
      <c r="I46" s="25">
        <f t="shared" si="9"/>
        <v>2.8746</v>
      </c>
      <c r="J46" s="35">
        <v>1</v>
      </c>
      <c r="K46" s="33">
        <v>0</v>
      </c>
      <c r="L46" s="33">
        <v>0</v>
      </c>
      <c r="M46" s="29">
        <f t="shared" si="10"/>
        <v>1</v>
      </c>
      <c r="N46" s="34">
        <v>1.13</v>
      </c>
      <c r="O46" s="31">
        <v>0.5</v>
      </c>
      <c r="P46" s="37">
        <f t="shared" si="11"/>
        <v>25066.9230419286</v>
      </c>
      <c r="Q46" s="39"/>
      <c r="S46" s="32">
        <v>37170</v>
      </c>
      <c r="T46" s="21">
        <v>0.058</v>
      </c>
      <c r="U46" s="33">
        <v>1.1</v>
      </c>
      <c r="V46" s="33">
        <v>0</v>
      </c>
      <c r="W46" s="22">
        <f t="shared" si="12"/>
        <v>2371.446</v>
      </c>
      <c r="X46" s="34">
        <v>3.87</v>
      </c>
      <c r="Y46" s="33">
        <v>1.54</v>
      </c>
      <c r="Z46" s="33">
        <v>0.76</v>
      </c>
      <c r="AA46" s="25">
        <f t="shared" si="13"/>
        <v>2.1704</v>
      </c>
      <c r="AB46" s="35">
        <v>1</v>
      </c>
      <c r="AC46" s="33">
        <v>0</v>
      </c>
      <c r="AD46" s="36">
        <v>0</v>
      </c>
      <c r="AE46" s="29">
        <f t="shared" si="14"/>
        <v>1</v>
      </c>
      <c r="AF46" s="34">
        <v>1.13</v>
      </c>
      <c r="AG46" s="31">
        <v>0.5</v>
      </c>
      <c r="AH46" s="37">
        <f t="shared" si="15"/>
        <v>11254.1431094215</v>
      </c>
      <c r="AI46" s="39"/>
    </row>
    <row r="47" customHeight="1" spans="1:35">
      <c r="A47" s="32">
        <v>2873</v>
      </c>
      <c r="B47" s="21">
        <v>2.337</v>
      </c>
      <c r="C47" s="33">
        <v>1</v>
      </c>
      <c r="D47" s="33">
        <v>4310</v>
      </c>
      <c r="E47" s="22">
        <f t="shared" si="8"/>
        <v>11024.201</v>
      </c>
      <c r="F47" s="34">
        <v>1</v>
      </c>
      <c r="G47" s="33">
        <v>2.06</v>
      </c>
      <c r="H47" s="33">
        <v>0.91</v>
      </c>
      <c r="I47" s="25">
        <f t="shared" si="9"/>
        <v>2.8746</v>
      </c>
      <c r="J47" s="35">
        <v>1.5</v>
      </c>
      <c r="K47" s="33">
        <v>230</v>
      </c>
      <c r="L47" s="36">
        <v>0.85</v>
      </c>
      <c r="M47" s="29">
        <f t="shared" si="10"/>
        <v>2.24226993865031</v>
      </c>
      <c r="N47" s="34">
        <v>1.13</v>
      </c>
      <c r="O47" s="31">
        <v>0.5</v>
      </c>
      <c r="P47" s="37">
        <f t="shared" si="11"/>
        <v>60221.5799907613</v>
      </c>
      <c r="Q47" s="39"/>
      <c r="S47" s="32">
        <v>37170</v>
      </c>
      <c r="T47" s="21">
        <v>0.058</v>
      </c>
      <c r="U47" s="33">
        <v>1.1</v>
      </c>
      <c r="V47" s="33">
        <v>0</v>
      </c>
      <c r="W47" s="22">
        <f t="shared" si="12"/>
        <v>2371.446</v>
      </c>
      <c r="X47" s="34">
        <v>3.87</v>
      </c>
      <c r="Y47" s="33">
        <v>1.54</v>
      </c>
      <c r="Z47" s="33">
        <v>0.76</v>
      </c>
      <c r="AA47" s="25">
        <f t="shared" si="13"/>
        <v>2.1704</v>
      </c>
      <c r="AB47" s="35">
        <v>1</v>
      </c>
      <c r="AC47" s="33">
        <v>0</v>
      </c>
      <c r="AD47" s="36">
        <v>0</v>
      </c>
      <c r="AE47" s="29">
        <f t="shared" si="14"/>
        <v>1</v>
      </c>
      <c r="AF47" s="34">
        <v>1.13</v>
      </c>
      <c r="AG47" s="31">
        <v>0.5</v>
      </c>
      <c r="AH47" s="37">
        <f t="shared" si="15"/>
        <v>11254.1431094215</v>
      </c>
      <c r="AI47" s="39"/>
    </row>
    <row r="48" customHeight="1" spans="1:35">
      <c r="A48" s="32">
        <v>2873</v>
      </c>
      <c r="B48" s="21">
        <v>2.337</v>
      </c>
      <c r="C48" s="33">
        <v>1</v>
      </c>
      <c r="D48" s="33">
        <v>4310</v>
      </c>
      <c r="E48" s="22">
        <f t="shared" si="8"/>
        <v>11024.201</v>
      </c>
      <c r="F48" s="34">
        <v>1</v>
      </c>
      <c r="G48" s="33">
        <v>2.06</v>
      </c>
      <c r="H48" s="33">
        <v>0.91</v>
      </c>
      <c r="I48" s="25">
        <f t="shared" si="9"/>
        <v>2.8746</v>
      </c>
      <c r="J48" s="35">
        <v>1</v>
      </c>
      <c r="K48" s="33">
        <v>0</v>
      </c>
      <c r="L48" s="33">
        <v>0</v>
      </c>
      <c r="M48" s="29">
        <f t="shared" si="10"/>
        <v>1</v>
      </c>
      <c r="N48" s="34">
        <v>1.13</v>
      </c>
      <c r="O48" s="31">
        <v>0.5</v>
      </c>
      <c r="P48" s="37">
        <f t="shared" si="11"/>
        <v>17904.945029949</v>
      </c>
      <c r="Q48" s="39"/>
      <c r="S48" s="32">
        <v>37170</v>
      </c>
      <c r="T48" s="21">
        <v>0.058</v>
      </c>
      <c r="U48" s="33">
        <v>1.1</v>
      </c>
      <c r="V48" s="33">
        <v>0</v>
      </c>
      <c r="W48" s="22">
        <f t="shared" si="12"/>
        <v>2371.446</v>
      </c>
      <c r="X48" s="34">
        <v>3.87</v>
      </c>
      <c r="Y48" s="33">
        <v>1.54</v>
      </c>
      <c r="Z48" s="33">
        <v>0.76</v>
      </c>
      <c r="AA48" s="25">
        <f t="shared" si="13"/>
        <v>2.1704</v>
      </c>
      <c r="AB48" s="35">
        <v>1</v>
      </c>
      <c r="AC48" s="33">
        <v>0</v>
      </c>
      <c r="AD48" s="36">
        <v>0</v>
      </c>
      <c r="AE48" s="29">
        <f t="shared" si="14"/>
        <v>1</v>
      </c>
      <c r="AF48" s="34">
        <v>1.13</v>
      </c>
      <c r="AG48" s="31">
        <v>0.5</v>
      </c>
      <c r="AH48" s="37">
        <f t="shared" si="15"/>
        <v>11254.1431094215</v>
      </c>
      <c r="AI48" s="39"/>
    </row>
    <row r="49" customHeight="1" spans="1:35">
      <c r="A49" s="32">
        <v>2873</v>
      </c>
      <c r="B49" s="21">
        <v>1.3</v>
      </c>
      <c r="C49" s="33">
        <v>1</v>
      </c>
      <c r="D49" s="33">
        <v>0</v>
      </c>
      <c r="E49" s="22">
        <f t="shared" si="8"/>
        <v>3734.9</v>
      </c>
      <c r="F49" s="34">
        <v>1</v>
      </c>
      <c r="G49" s="33">
        <v>2.06</v>
      </c>
      <c r="H49" s="33">
        <v>0.91</v>
      </c>
      <c r="I49" s="25">
        <f t="shared" si="9"/>
        <v>2.8746</v>
      </c>
      <c r="J49" s="35">
        <v>1.5</v>
      </c>
      <c r="K49" s="33">
        <v>230</v>
      </c>
      <c r="L49" s="36">
        <v>0.85</v>
      </c>
      <c r="M49" s="29">
        <f t="shared" si="10"/>
        <v>2.24226993865031</v>
      </c>
      <c r="N49" s="34">
        <v>1.13</v>
      </c>
      <c r="O49" s="31">
        <v>0.5</v>
      </c>
      <c r="P49" s="37">
        <f t="shared" si="11"/>
        <v>20402.5288642228</v>
      </c>
      <c r="Q49" s="39"/>
      <c r="S49" s="32">
        <v>37170</v>
      </c>
      <c r="T49" s="21">
        <v>0.058</v>
      </c>
      <c r="U49" s="33">
        <v>1.1</v>
      </c>
      <c r="V49" s="33">
        <v>0</v>
      </c>
      <c r="W49" s="22">
        <f t="shared" si="12"/>
        <v>2371.446</v>
      </c>
      <c r="X49" s="34">
        <v>3.87</v>
      </c>
      <c r="Y49" s="33">
        <v>1.54</v>
      </c>
      <c r="Z49" s="33">
        <v>0.76</v>
      </c>
      <c r="AA49" s="25">
        <f t="shared" si="13"/>
        <v>2.1704</v>
      </c>
      <c r="AB49" s="35">
        <v>1</v>
      </c>
      <c r="AC49" s="33">
        <v>0</v>
      </c>
      <c r="AD49" s="36">
        <v>0</v>
      </c>
      <c r="AE49" s="29">
        <f t="shared" si="14"/>
        <v>1</v>
      </c>
      <c r="AF49" s="34">
        <v>1.13</v>
      </c>
      <c r="AG49" s="31">
        <v>0.5</v>
      </c>
      <c r="AH49" s="37">
        <f t="shared" si="15"/>
        <v>11254.1431094215</v>
      </c>
      <c r="AI49" s="39"/>
    </row>
    <row r="50" customHeight="1" spans="1:35">
      <c r="A50" s="32">
        <v>2873</v>
      </c>
      <c r="B50" s="21">
        <v>0.96</v>
      </c>
      <c r="C50" s="33">
        <v>1</v>
      </c>
      <c r="D50" s="33">
        <v>0</v>
      </c>
      <c r="E50" s="22">
        <f t="shared" si="8"/>
        <v>2758.08</v>
      </c>
      <c r="F50" s="34">
        <v>1</v>
      </c>
      <c r="G50" s="33">
        <v>2.06</v>
      </c>
      <c r="H50" s="33">
        <v>0.91</v>
      </c>
      <c r="I50" s="25">
        <f t="shared" si="9"/>
        <v>2.8746</v>
      </c>
      <c r="J50" s="35">
        <v>1</v>
      </c>
      <c r="K50" s="33">
        <v>0</v>
      </c>
      <c r="L50" s="33">
        <v>0</v>
      </c>
      <c r="M50" s="29">
        <f t="shared" si="10"/>
        <v>1</v>
      </c>
      <c r="N50" s="34">
        <v>1.13</v>
      </c>
      <c r="O50" s="31">
        <v>0.5</v>
      </c>
      <c r="P50" s="37">
        <f t="shared" si="11"/>
        <v>4479.53287392</v>
      </c>
      <c r="Q50" s="39"/>
      <c r="S50" s="32">
        <v>37170</v>
      </c>
      <c r="T50" s="21">
        <v>0.058</v>
      </c>
      <c r="U50" s="33">
        <v>1.1</v>
      </c>
      <c r="V50" s="33">
        <v>0</v>
      </c>
      <c r="W50" s="22">
        <f t="shared" si="12"/>
        <v>2371.446</v>
      </c>
      <c r="X50" s="34">
        <v>3.87</v>
      </c>
      <c r="Y50" s="33">
        <v>1.54</v>
      </c>
      <c r="Z50" s="33">
        <v>0.76</v>
      </c>
      <c r="AA50" s="25">
        <f t="shared" si="13"/>
        <v>2.1704</v>
      </c>
      <c r="AB50" s="35">
        <v>1</v>
      </c>
      <c r="AC50" s="33">
        <v>0</v>
      </c>
      <c r="AD50" s="36">
        <v>0</v>
      </c>
      <c r="AE50" s="29">
        <f t="shared" si="14"/>
        <v>1</v>
      </c>
      <c r="AF50" s="34">
        <v>1.13</v>
      </c>
      <c r="AG50" s="31">
        <v>0.5</v>
      </c>
      <c r="AH50" s="37">
        <f t="shared" si="15"/>
        <v>11254.1431094215</v>
      </c>
      <c r="AI50" s="39"/>
    </row>
    <row r="51" customHeight="1" spans="1:35">
      <c r="A51" s="32">
        <v>2873</v>
      </c>
      <c r="B51" s="21">
        <v>1.16</v>
      </c>
      <c r="C51" s="33">
        <v>1</v>
      </c>
      <c r="D51" s="33">
        <v>0</v>
      </c>
      <c r="E51" s="22">
        <f t="shared" si="8"/>
        <v>3332.68</v>
      </c>
      <c r="F51" s="34">
        <v>1</v>
      </c>
      <c r="G51" s="33">
        <v>2.06</v>
      </c>
      <c r="H51" s="33">
        <v>0.91</v>
      </c>
      <c r="I51" s="25">
        <f t="shared" si="9"/>
        <v>2.8746</v>
      </c>
      <c r="J51" s="35">
        <v>1</v>
      </c>
      <c r="K51" s="33">
        <v>0</v>
      </c>
      <c r="L51" s="33">
        <v>0</v>
      </c>
      <c r="M51" s="29">
        <f t="shared" si="10"/>
        <v>1</v>
      </c>
      <c r="N51" s="34">
        <v>1.13</v>
      </c>
      <c r="O51" s="31">
        <v>0.5</v>
      </c>
      <c r="P51" s="37">
        <f t="shared" si="11"/>
        <v>5412.76888932</v>
      </c>
      <c r="Q51" s="39"/>
      <c r="S51" s="32">
        <v>37170</v>
      </c>
      <c r="T51" s="21">
        <v>0.058</v>
      </c>
      <c r="U51" s="33">
        <v>1.1</v>
      </c>
      <c r="V51" s="33">
        <v>0</v>
      </c>
      <c r="W51" s="22">
        <f t="shared" si="12"/>
        <v>2371.446</v>
      </c>
      <c r="X51" s="34">
        <v>3.87</v>
      </c>
      <c r="Y51" s="33">
        <v>1.54</v>
      </c>
      <c r="Z51" s="33">
        <v>0.76</v>
      </c>
      <c r="AA51" s="25">
        <f t="shared" si="13"/>
        <v>2.1704</v>
      </c>
      <c r="AB51" s="35">
        <v>1</v>
      </c>
      <c r="AC51" s="33">
        <v>0</v>
      </c>
      <c r="AD51" s="36">
        <v>0</v>
      </c>
      <c r="AE51" s="29">
        <f t="shared" si="14"/>
        <v>1</v>
      </c>
      <c r="AF51" s="34">
        <v>1.13</v>
      </c>
      <c r="AG51" s="31">
        <v>0.5</v>
      </c>
      <c r="AH51" s="37">
        <f t="shared" si="15"/>
        <v>11254.1431094215</v>
      </c>
      <c r="AI51" s="39"/>
    </row>
    <row r="52" customHeight="1" spans="1:35">
      <c r="A52" s="32">
        <v>2873</v>
      </c>
      <c r="B52" s="21">
        <v>2.26</v>
      </c>
      <c r="C52" s="33">
        <v>1</v>
      </c>
      <c r="D52" s="33">
        <v>4310</v>
      </c>
      <c r="E52" s="22">
        <f t="shared" si="8"/>
        <v>10802.98</v>
      </c>
      <c r="F52" s="34">
        <v>1</v>
      </c>
      <c r="G52" s="33">
        <v>2.06</v>
      </c>
      <c r="H52" s="33">
        <v>0.91</v>
      </c>
      <c r="I52" s="25">
        <f t="shared" si="9"/>
        <v>2.8746</v>
      </c>
      <c r="J52" s="35">
        <v>1.5</v>
      </c>
      <c r="K52" s="33">
        <v>230</v>
      </c>
      <c r="L52" s="36">
        <v>0.85</v>
      </c>
      <c r="M52" s="29">
        <f t="shared" si="10"/>
        <v>2.24226993865031</v>
      </c>
      <c r="N52" s="34">
        <v>1.13</v>
      </c>
      <c r="O52" s="31">
        <v>0.5</v>
      </c>
      <c r="P52" s="37">
        <f t="shared" si="11"/>
        <v>59013.1225118804</v>
      </c>
      <c r="Q52" s="39"/>
      <c r="S52" s="32">
        <v>37170</v>
      </c>
      <c r="T52" s="21">
        <v>0.058</v>
      </c>
      <c r="U52" s="33">
        <v>1.1</v>
      </c>
      <c r="V52" s="33">
        <v>0</v>
      </c>
      <c r="W52" s="22">
        <f t="shared" si="12"/>
        <v>2371.446</v>
      </c>
      <c r="X52" s="34">
        <v>3.87</v>
      </c>
      <c r="Y52" s="33">
        <v>1.54</v>
      </c>
      <c r="Z52" s="33">
        <v>0.76</v>
      </c>
      <c r="AA52" s="25">
        <f t="shared" si="13"/>
        <v>2.1704</v>
      </c>
      <c r="AB52" s="35">
        <v>1</v>
      </c>
      <c r="AC52" s="33">
        <v>0</v>
      </c>
      <c r="AD52" s="36">
        <v>0</v>
      </c>
      <c r="AE52" s="29">
        <f t="shared" si="14"/>
        <v>1</v>
      </c>
      <c r="AF52" s="34">
        <v>1.13</v>
      </c>
      <c r="AG52" s="31">
        <v>0.5</v>
      </c>
      <c r="AH52" s="37">
        <f t="shared" si="15"/>
        <v>11254.1431094215</v>
      </c>
      <c r="AI52" s="39"/>
    </row>
    <row r="53" customHeight="1" spans="1:35">
      <c r="A53" s="32">
        <v>2873</v>
      </c>
      <c r="B53" s="21">
        <v>1.83</v>
      </c>
      <c r="C53" s="33">
        <v>1</v>
      </c>
      <c r="D53" s="33">
        <v>4310</v>
      </c>
      <c r="E53" s="22">
        <f t="shared" si="8"/>
        <v>9567.59</v>
      </c>
      <c r="F53" s="34">
        <v>1</v>
      </c>
      <c r="G53" s="33">
        <v>2.06</v>
      </c>
      <c r="H53" s="33">
        <v>0.91</v>
      </c>
      <c r="I53" s="25">
        <f t="shared" si="9"/>
        <v>2.8746</v>
      </c>
      <c r="J53" s="35">
        <v>1</v>
      </c>
      <c r="K53" s="33">
        <v>0</v>
      </c>
      <c r="L53" s="33">
        <v>0</v>
      </c>
      <c r="M53" s="29">
        <f t="shared" si="10"/>
        <v>1</v>
      </c>
      <c r="N53" s="34">
        <v>1.13</v>
      </c>
      <c r="O53" s="31">
        <v>0.5</v>
      </c>
      <c r="P53" s="37">
        <f t="shared" si="11"/>
        <v>15539.19173091</v>
      </c>
      <c r="Q53" s="39"/>
      <c r="S53" s="32">
        <v>37170</v>
      </c>
      <c r="T53" s="21">
        <v>0.058</v>
      </c>
      <c r="U53" s="33">
        <v>1.1</v>
      </c>
      <c r="V53" s="33">
        <v>0</v>
      </c>
      <c r="W53" s="22">
        <f t="shared" si="12"/>
        <v>2371.446</v>
      </c>
      <c r="X53" s="34">
        <v>3.87</v>
      </c>
      <c r="Y53" s="33">
        <v>1.54</v>
      </c>
      <c r="Z53" s="33">
        <v>0.76</v>
      </c>
      <c r="AA53" s="25">
        <f t="shared" si="13"/>
        <v>2.1704</v>
      </c>
      <c r="AB53" s="35">
        <v>1</v>
      </c>
      <c r="AC53" s="33">
        <v>0</v>
      </c>
      <c r="AD53" s="36">
        <v>0</v>
      </c>
      <c r="AE53" s="29">
        <f t="shared" si="14"/>
        <v>1</v>
      </c>
      <c r="AF53" s="34">
        <v>1.13</v>
      </c>
      <c r="AG53" s="31">
        <v>0.5</v>
      </c>
      <c r="AH53" s="37">
        <f t="shared" si="15"/>
        <v>11254.1431094215</v>
      </c>
      <c r="AI53" s="39"/>
    </row>
    <row r="54" customHeight="1" spans="1:35">
      <c r="A54" s="32">
        <v>2873</v>
      </c>
      <c r="B54" s="21">
        <v>2.01</v>
      </c>
      <c r="C54" s="33">
        <v>1</v>
      </c>
      <c r="D54" s="33">
        <v>4310</v>
      </c>
      <c r="E54" s="22">
        <f t="shared" si="8"/>
        <v>10084.73</v>
      </c>
      <c r="F54" s="34">
        <v>1</v>
      </c>
      <c r="G54" s="33">
        <v>2.06</v>
      </c>
      <c r="H54" s="33">
        <v>0.91</v>
      </c>
      <c r="I54" s="25">
        <f t="shared" si="9"/>
        <v>2.8746</v>
      </c>
      <c r="J54" s="35">
        <v>1</v>
      </c>
      <c r="K54" s="33">
        <v>0</v>
      </c>
      <c r="L54" s="33">
        <v>0</v>
      </c>
      <c r="M54" s="29">
        <f t="shared" si="10"/>
        <v>1</v>
      </c>
      <c r="N54" s="34">
        <v>1.13</v>
      </c>
      <c r="O54" s="31">
        <v>0.5</v>
      </c>
      <c r="P54" s="37">
        <f t="shared" si="11"/>
        <v>16379.10414477</v>
      </c>
      <c r="Q54" s="39"/>
      <c r="S54" s="32">
        <v>37170</v>
      </c>
      <c r="T54" s="40">
        <v>0.058</v>
      </c>
      <c r="U54" s="33">
        <v>1.1</v>
      </c>
      <c r="V54" s="33">
        <v>0</v>
      </c>
      <c r="W54" s="22">
        <f t="shared" si="12"/>
        <v>2371.446</v>
      </c>
      <c r="X54" s="41">
        <v>3.47</v>
      </c>
      <c r="Y54" s="33">
        <v>1.54</v>
      </c>
      <c r="Z54" s="33">
        <v>0.76</v>
      </c>
      <c r="AA54" s="25">
        <f t="shared" si="13"/>
        <v>2.1704</v>
      </c>
      <c r="AB54" s="35">
        <v>1</v>
      </c>
      <c r="AC54" s="33">
        <v>0</v>
      </c>
      <c r="AD54" s="36">
        <v>0</v>
      </c>
      <c r="AE54" s="29">
        <f t="shared" si="14"/>
        <v>1</v>
      </c>
      <c r="AF54" s="34">
        <v>1.13</v>
      </c>
      <c r="AG54" s="31">
        <v>0.5</v>
      </c>
      <c r="AH54" s="37">
        <f t="shared" si="15"/>
        <v>10090.9241833831</v>
      </c>
      <c r="AI54" s="39"/>
    </row>
    <row r="55" customHeight="1" spans="1:35">
      <c r="A55" s="42" t="s">
        <v>35</v>
      </c>
      <c r="B55" s="43"/>
      <c r="C55" s="43"/>
      <c r="D55" s="43"/>
      <c r="E55" s="43"/>
      <c r="F55" s="43"/>
      <c r="G55" s="43"/>
      <c r="H55" s="44">
        <f>SUM(P33:P54)</f>
        <v>1556239.78457557</v>
      </c>
      <c r="I55" s="45"/>
      <c r="J55" s="45"/>
      <c r="K55" s="45"/>
      <c r="L55" s="45"/>
      <c r="M55" s="45"/>
      <c r="N55" s="45"/>
      <c r="O55" s="45"/>
      <c r="P55" s="46"/>
      <c r="Q55" s="47"/>
      <c r="S55" s="32">
        <v>37170</v>
      </c>
      <c r="T55" s="40">
        <v>0.058</v>
      </c>
      <c r="U55" s="33">
        <v>1.1</v>
      </c>
      <c r="V55" s="33">
        <v>0</v>
      </c>
      <c r="W55" s="22">
        <f t="shared" si="12"/>
        <v>2371.446</v>
      </c>
      <c r="X55" s="41">
        <v>3.47</v>
      </c>
      <c r="Y55" s="33">
        <v>1.54</v>
      </c>
      <c r="Z55" s="33">
        <v>0.76</v>
      </c>
      <c r="AA55" s="25">
        <f t="shared" si="13"/>
        <v>2.1704</v>
      </c>
      <c r="AB55" s="35">
        <v>1</v>
      </c>
      <c r="AC55" s="33">
        <v>0</v>
      </c>
      <c r="AD55" s="36">
        <v>0</v>
      </c>
      <c r="AE55" s="29">
        <f t="shared" si="14"/>
        <v>1</v>
      </c>
      <c r="AF55" s="34">
        <v>1.13</v>
      </c>
      <c r="AG55" s="31">
        <v>0.5</v>
      </c>
      <c r="AH55" s="37">
        <f t="shared" si="15"/>
        <v>10090.9241833831</v>
      </c>
      <c r="AI55" s="39"/>
    </row>
    <row r="56" customHeight="1" spans="1:35">
      <c r="A56" s="48"/>
      <c r="B56" s="48"/>
      <c r="C56" s="48"/>
      <c r="D56" s="48"/>
      <c r="E56" s="48"/>
      <c r="F56" s="48"/>
      <c r="G56" s="48"/>
      <c r="H56" s="49"/>
      <c r="I56" s="50"/>
      <c r="J56" s="50"/>
      <c r="K56" s="50"/>
      <c r="L56" s="50"/>
      <c r="M56" s="50"/>
      <c r="N56" s="50"/>
      <c r="O56" s="50"/>
      <c r="P56" s="50"/>
      <c r="Q56" s="47"/>
      <c r="S56" s="32">
        <v>37170</v>
      </c>
      <c r="T56" s="40">
        <v>0.058</v>
      </c>
      <c r="U56" s="33">
        <v>1.1</v>
      </c>
      <c r="V56" s="33">
        <v>0</v>
      </c>
      <c r="W56" s="22">
        <f t="shared" si="12"/>
        <v>2371.446</v>
      </c>
      <c r="X56" s="41">
        <v>3.47</v>
      </c>
      <c r="Y56" s="33">
        <v>1.54</v>
      </c>
      <c r="Z56" s="33">
        <v>0.76</v>
      </c>
      <c r="AA56" s="25">
        <f t="shared" si="13"/>
        <v>2.1704</v>
      </c>
      <c r="AB56" s="35">
        <v>1</v>
      </c>
      <c r="AC56" s="33">
        <v>0</v>
      </c>
      <c r="AD56" s="36">
        <v>0</v>
      </c>
      <c r="AE56" s="29">
        <f t="shared" si="14"/>
        <v>1</v>
      </c>
      <c r="AF56" s="34">
        <v>1.13</v>
      </c>
      <c r="AG56" s="31">
        <v>0.5</v>
      </c>
      <c r="AH56" s="37">
        <f t="shared" si="15"/>
        <v>10090.9241833831</v>
      </c>
      <c r="AI56" s="39"/>
    </row>
    <row r="57" customHeight="1" spans="1:35">
      <c r="A57" s="48"/>
      <c r="B57" s="48"/>
      <c r="C57" s="48"/>
      <c r="D57" s="48"/>
      <c r="E57" s="48"/>
      <c r="F57" s="48"/>
      <c r="G57" s="48"/>
      <c r="H57" s="51"/>
      <c r="I57" s="52"/>
      <c r="J57" s="52"/>
      <c r="K57" s="52"/>
      <c r="L57" s="52"/>
      <c r="M57" s="52"/>
      <c r="N57" s="52"/>
      <c r="O57" s="52"/>
      <c r="P57" s="52"/>
      <c r="Q57" s="53"/>
      <c r="S57" s="32">
        <v>37170</v>
      </c>
      <c r="T57" s="40">
        <v>0.058</v>
      </c>
      <c r="U57" s="33">
        <v>1.1</v>
      </c>
      <c r="V57" s="33">
        <v>0</v>
      </c>
      <c r="W57" s="22">
        <f t="shared" si="12"/>
        <v>2371.446</v>
      </c>
      <c r="X57" s="41">
        <v>3.47</v>
      </c>
      <c r="Y57" s="33">
        <v>1.54</v>
      </c>
      <c r="Z57" s="33">
        <v>0.76</v>
      </c>
      <c r="AA57" s="25">
        <f t="shared" si="13"/>
        <v>2.1704</v>
      </c>
      <c r="AB57" s="35">
        <v>1</v>
      </c>
      <c r="AC57" s="33">
        <v>0</v>
      </c>
      <c r="AD57" s="36">
        <v>0</v>
      </c>
      <c r="AE57" s="29">
        <f t="shared" si="14"/>
        <v>1</v>
      </c>
      <c r="AF57" s="34">
        <v>1.13</v>
      </c>
      <c r="AG57" s="31">
        <v>0.5</v>
      </c>
      <c r="AH57" s="37">
        <f t="shared" si="15"/>
        <v>10090.9241833831</v>
      </c>
      <c r="AI57" s="39"/>
    </row>
    <row r="58" customHeight="1" spans="1:35">
      <c r="S58" s="32">
        <v>37170</v>
      </c>
      <c r="T58" s="40">
        <v>0.058</v>
      </c>
      <c r="U58" s="33">
        <v>1.1</v>
      </c>
      <c r="V58" s="33">
        <v>0</v>
      </c>
      <c r="W58" s="22">
        <f t="shared" si="12"/>
        <v>2371.446</v>
      </c>
      <c r="X58" s="41">
        <v>3.47</v>
      </c>
      <c r="Y58" s="33">
        <v>1.54</v>
      </c>
      <c r="Z58" s="33">
        <v>0.76</v>
      </c>
      <c r="AA58" s="25">
        <f t="shared" si="13"/>
        <v>2.1704</v>
      </c>
      <c r="AB58" s="35">
        <v>1</v>
      </c>
      <c r="AC58" s="33">
        <v>0</v>
      </c>
      <c r="AD58" s="36">
        <v>0</v>
      </c>
      <c r="AE58" s="29">
        <f t="shared" si="14"/>
        <v>1</v>
      </c>
      <c r="AF58" s="34">
        <v>1.13</v>
      </c>
      <c r="AG58" s="31">
        <v>0.5</v>
      </c>
      <c r="AH58" s="37">
        <f t="shared" si="15"/>
        <v>10090.9241833831</v>
      </c>
      <c r="AI58" s="39"/>
    </row>
    <row r="59" customHeight="1" spans="1:35">
      <c r="S59" s="32">
        <v>37170</v>
      </c>
      <c r="T59" s="40">
        <v>0.058</v>
      </c>
      <c r="U59" s="33">
        <v>1.1</v>
      </c>
      <c r="V59" s="33">
        <v>0</v>
      </c>
      <c r="W59" s="22">
        <f t="shared" si="12"/>
        <v>2371.446</v>
      </c>
      <c r="X59" s="41">
        <v>3.47</v>
      </c>
      <c r="Y59" s="33">
        <v>1.54</v>
      </c>
      <c r="Z59" s="33">
        <v>0.76</v>
      </c>
      <c r="AA59" s="25">
        <f t="shared" si="13"/>
        <v>2.1704</v>
      </c>
      <c r="AB59" s="35">
        <v>1</v>
      </c>
      <c r="AC59" s="33">
        <v>0</v>
      </c>
      <c r="AD59" s="36">
        <v>0</v>
      </c>
      <c r="AE59" s="29">
        <f t="shared" si="14"/>
        <v>1</v>
      </c>
      <c r="AF59" s="34">
        <v>1.13</v>
      </c>
      <c r="AG59" s="31">
        <v>0.5</v>
      </c>
      <c r="AH59" s="37">
        <f t="shared" si="15"/>
        <v>10090.9241833831</v>
      </c>
      <c r="AI59" s="39"/>
    </row>
    <row r="60" customHeight="1" spans="1:35">
      <c r="A60" s="2" t="s">
        <v>12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/>
      <c r="Q60" s="5"/>
      <c r="S60" s="32">
        <v>37170</v>
      </c>
      <c r="T60" s="21">
        <v>0.107</v>
      </c>
      <c r="U60" s="33">
        <v>1.4</v>
      </c>
      <c r="V60" s="33">
        <v>0</v>
      </c>
      <c r="W60" s="22">
        <f t="shared" si="12"/>
        <v>5568.066</v>
      </c>
      <c r="X60" s="34">
        <v>3.87</v>
      </c>
      <c r="Y60" s="33">
        <v>1.54</v>
      </c>
      <c r="Z60" s="33">
        <v>0.76</v>
      </c>
      <c r="AA60" s="25">
        <f t="shared" si="13"/>
        <v>2.1704</v>
      </c>
      <c r="AB60" s="35">
        <v>1</v>
      </c>
      <c r="AC60" s="33">
        <v>0</v>
      </c>
      <c r="AD60" s="36">
        <v>0</v>
      </c>
      <c r="AE60" s="29">
        <f t="shared" si="14"/>
        <v>1</v>
      </c>
      <c r="AF60" s="34">
        <v>1.13</v>
      </c>
      <c r="AG60" s="31">
        <v>0.5</v>
      </c>
      <c r="AH60" s="37">
        <f t="shared" si="15"/>
        <v>26424.3046675759</v>
      </c>
      <c r="AI60" s="39"/>
    </row>
    <row r="61" customHeight="1" spans="1:35">
      <c r="A61" s="6" t="s">
        <v>13</v>
      </c>
      <c r="B61" s="7"/>
      <c r="C61" s="7"/>
      <c r="D61" s="7"/>
      <c r="E61" s="8"/>
      <c r="F61" s="9" t="s">
        <v>14</v>
      </c>
      <c r="G61" s="10"/>
      <c r="H61" s="10"/>
      <c r="I61" s="11"/>
      <c r="J61" s="12" t="s">
        <v>15</v>
      </c>
      <c r="K61" s="13"/>
      <c r="L61" s="14"/>
      <c r="M61" s="15"/>
      <c r="N61" s="16" t="s">
        <v>16</v>
      </c>
      <c r="O61" s="17"/>
      <c r="P61" s="18" t="s">
        <v>17</v>
      </c>
      <c r="Q61" s="19" t="s">
        <v>18</v>
      </c>
      <c r="S61" s="32">
        <v>37170</v>
      </c>
      <c r="T61" s="21">
        <v>0.107</v>
      </c>
      <c r="U61" s="33">
        <v>1.4</v>
      </c>
      <c r="V61" s="33">
        <v>0</v>
      </c>
      <c r="W61" s="22">
        <f t="shared" si="12"/>
        <v>5568.066</v>
      </c>
      <c r="X61" s="34">
        <v>3.87</v>
      </c>
      <c r="Y61" s="33">
        <v>1.54</v>
      </c>
      <c r="Z61" s="33">
        <v>0.76</v>
      </c>
      <c r="AA61" s="25">
        <f t="shared" si="13"/>
        <v>2.1704</v>
      </c>
      <c r="AB61" s="35">
        <v>1</v>
      </c>
      <c r="AC61" s="33">
        <v>0</v>
      </c>
      <c r="AD61" s="36">
        <v>0</v>
      </c>
      <c r="AE61" s="29">
        <f t="shared" si="14"/>
        <v>1</v>
      </c>
      <c r="AF61" s="34">
        <v>1.13</v>
      </c>
      <c r="AG61" s="31">
        <v>0.5</v>
      </c>
      <c r="AH61" s="37">
        <f t="shared" si="15"/>
        <v>26424.3046675759</v>
      </c>
      <c r="AI61" s="39"/>
    </row>
    <row r="62" customHeight="1" spans="1:35">
      <c r="A62" s="20" t="s">
        <v>19</v>
      </c>
      <c r="B62" s="21" t="s">
        <v>20</v>
      </c>
      <c r="C62" s="21" t="s">
        <v>21</v>
      </c>
      <c r="D62" s="21" t="s">
        <v>22</v>
      </c>
      <c r="E62" s="22" t="s">
        <v>13</v>
      </c>
      <c r="F62" s="23" t="s">
        <v>23</v>
      </c>
      <c r="G62" s="24" t="s">
        <v>24</v>
      </c>
      <c r="H62" s="24" t="s">
        <v>25</v>
      </c>
      <c r="I62" s="25" t="s">
        <v>26</v>
      </c>
      <c r="J62" s="26" t="s">
        <v>27</v>
      </c>
      <c r="K62" s="27" t="s">
        <v>28</v>
      </c>
      <c r="L62" s="28" t="s">
        <v>29</v>
      </c>
      <c r="M62" s="29" t="s">
        <v>30</v>
      </c>
      <c r="N62" s="30" t="s">
        <v>31</v>
      </c>
      <c r="O62" s="31" t="s">
        <v>32</v>
      </c>
      <c r="P62" s="18"/>
      <c r="Q62" s="19"/>
      <c r="S62" s="32">
        <v>37170</v>
      </c>
      <c r="T62" s="21">
        <v>0.107</v>
      </c>
      <c r="U62" s="33">
        <v>1.1</v>
      </c>
      <c r="V62" s="33">
        <v>0</v>
      </c>
      <c r="W62" s="22">
        <f t="shared" si="12"/>
        <v>4374.909</v>
      </c>
      <c r="X62" s="34">
        <v>3.87</v>
      </c>
      <c r="Y62" s="33">
        <v>1.54</v>
      </c>
      <c r="Z62" s="33">
        <v>0.76</v>
      </c>
      <c r="AA62" s="25">
        <f t="shared" si="13"/>
        <v>2.1704</v>
      </c>
      <c r="AB62" s="35">
        <v>1</v>
      </c>
      <c r="AC62" s="33">
        <v>0</v>
      </c>
      <c r="AD62" s="36">
        <v>0</v>
      </c>
      <c r="AE62" s="29">
        <f t="shared" si="14"/>
        <v>1</v>
      </c>
      <c r="AF62" s="34">
        <v>1.13</v>
      </c>
      <c r="AG62" s="31">
        <v>0.5</v>
      </c>
      <c r="AH62" s="37">
        <f t="shared" si="15"/>
        <v>20761.9536673811</v>
      </c>
      <c r="AI62" s="39"/>
    </row>
    <row r="63" customHeight="1" spans="1:35">
      <c r="A63" s="32">
        <v>2873</v>
      </c>
      <c r="B63" s="21">
        <v>2.337</v>
      </c>
      <c r="C63" s="33">
        <v>1.75</v>
      </c>
      <c r="D63" s="33">
        <v>4310</v>
      </c>
      <c r="E63" s="22">
        <f t="shared" ref="E63:E84" si="16">A63*B63*C63+D63</f>
        <v>16059.85175</v>
      </c>
      <c r="F63" s="34">
        <v>2.5</v>
      </c>
      <c r="G63" s="33">
        <v>2.06</v>
      </c>
      <c r="H63" s="33">
        <v>0.91</v>
      </c>
      <c r="I63" s="25">
        <f t="shared" ref="I63:I84" si="17">G63*H63+1</f>
        <v>2.8746</v>
      </c>
      <c r="J63" s="35">
        <v>1.5</v>
      </c>
      <c r="K63" s="33">
        <v>230</v>
      </c>
      <c r="L63" s="36">
        <v>0.85</v>
      </c>
      <c r="M63" s="29">
        <f t="shared" ref="M63:M84" si="18">1+2.78*K63/(K63+1400)+L63</f>
        <v>2.24226993865031</v>
      </c>
      <c r="N63" s="34">
        <v>1.13</v>
      </c>
      <c r="O63" s="31">
        <v>0.5</v>
      </c>
      <c r="P63" s="37">
        <f t="shared" ref="P63:P84" si="19">E63*F63*I63*J63*(M63)*N63*O63</f>
        <v>219324.204720685</v>
      </c>
      <c r="Q63" s="38"/>
      <c r="S63" s="32">
        <v>37170</v>
      </c>
      <c r="T63" s="21">
        <v>0.107</v>
      </c>
      <c r="U63" s="33">
        <v>1.1</v>
      </c>
      <c r="V63" s="33">
        <v>0</v>
      </c>
      <c r="W63" s="22">
        <f t="shared" si="12"/>
        <v>4374.909</v>
      </c>
      <c r="X63" s="34">
        <v>3.87</v>
      </c>
      <c r="Y63" s="33">
        <v>1.54</v>
      </c>
      <c r="Z63" s="33">
        <v>0.76</v>
      </c>
      <c r="AA63" s="25">
        <f t="shared" si="13"/>
        <v>2.1704</v>
      </c>
      <c r="AB63" s="35">
        <v>1</v>
      </c>
      <c r="AC63" s="33">
        <v>0</v>
      </c>
      <c r="AD63" s="36">
        <v>0</v>
      </c>
      <c r="AE63" s="29">
        <f t="shared" si="14"/>
        <v>1</v>
      </c>
      <c r="AF63" s="34">
        <v>1.13</v>
      </c>
      <c r="AG63" s="31">
        <v>0.5</v>
      </c>
      <c r="AH63" s="37">
        <f t="shared" si="15"/>
        <v>20761.9536673811</v>
      </c>
      <c r="AI63" s="39"/>
    </row>
    <row r="64" customHeight="1" spans="1:35">
      <c r="A64" s="32">
        <v>2873</v>
      </c>
      <c r="B64" s="21">
        <v>2.337</v>
      </c>
      <c r="C64" s="33">
        <v>1.75</v>
      </c>
      <c r="D64" s="33">
        <v>4310</v>
      </c>
      <c r="E64" s="22">
        <f t="shared" si="16"/>
        <v>16059.85175</v>
      </c>
      <c r="F64" s="34">
        <v>2.5</v>
      </c>
      <c r="G64" s="33">
        <v>2.06</v>
      </c>
      <c r="H64" s="33">
        <v>0.91</v>
      </c>
      <c r="I64" s="25">
        <f t="shared" si="17"/>
        <v>2.8746</v>
      </c>
      <c r="J64" s="35">
        <v>1</v>
      </c>
      <c r="K64" s="33">
        <v>0</v>
      </c>
      <c r="L64" s="33">
        <v>0</v>
      </c>
      <c r="M64" s="29">
        <f t="shared" si="18"/>
        <v>1</v>
      </c>
      <c r="N64" s="34">
        <v>1.13</v>
      </c>
      <c r="O64" s="31">
        <v>0.5</v>
      </c>
      <c r="P64" s="37">
        <f t="shared" si="19"/>
        <v>65208.9803997769</v>
      </c>
      <c r="Q64" s="39"/>
      <c r="S64" s="32">
        <v>37170</v>
      </c>
      <c r="T64" s="21">
        <v>0.107</v>
      </c>
      <c r="U64" s="33">
        <v>1.1</v>
      </c>
      <c r="V64" s="33">
        <v>0</v>
      </c>
      <c r="W64" s="22">
        <f t="shared" si="12"/>
        <v>4374.909</v>
      </c>
      <c r="X64" s="34">
        <v>3.87</v>
      </c>
      <c r="Y64" s="33">
        <v>1.54</v>
      </c>
      <c r="Z64" s="33">
        <v>0.76</v>
      </c>
      <c r="AA64" s="25">
        <f t="shared" si="13"/>
        <v>2.1704</v>
      </c>
      <c r="AB64" s="35">
        <v>1</v>
      </c>
      <c r="AC64" s="33">
        <v>0</v>
      </c>
      <c r="AD64" s="36">
        <v>0</v>
      </c>
      <c r="AE64" s="29">
        <f t="shared" si="14"/>
        <v>1</v>
      </c>
      <c r="AF64" s="34">
        <v>1.13</v>
      </c>
      <c r="AG64" s="31">
        <v>0.5</v>
      </c>
      <c r="AH64" s="37">
        <f t="shared" si="15"/>
        <v>20761.9536673811</v>
      </c>
      <c r="AI64" s="39"/>
    </row>
    <row r="65" customHeight="1" spans="1:35">
      <c r="A65" s="32">
        <v>2873</v>
      </c>
      <c r="B65" s="21">
        <v>2.337</v>
      </c>
      <c r="C65" s="33">
        <v>1.75</v>
      </c>
      <c r="D65" s="33">
        <v>4310</v>
      </c>
      <c r="E65" s="22">
        <f t="shared" si="16"/>
        <v>16059.85175</v>
      </c>
      <c r="F65" s="34">
        <v>2.5</v>
      </c>
      <c r="G65" s="33">
        <v>2.06</v>
      </c>
      <c r="H65" s="33">
        <v>0.91</v>
      </c>
      <c r="I65" s="25">
        <f t="shared" si="17"/>
        <v>2.8746</v>
      </c>
      <c r="J65" s="35">
        <v>1.5</v>
      </c>
      <c r="K65" s="33">
        <v>230</v>
      </c>
      <c r="L65" s="36">
        <v>0.85</v>
      </c>
      <c r="M65" s="29">
        <f t="shared" si="18"/>
        <v>2.24226993865031</v>
      </c>
      <c r="N65" s="34">
        <v>1.13</v>
      </c>
      <c r="O65" s="31">
        <v>0.5</v>
      </c>
      <c r="P65" s="37">
        <f t="shared" si="19"/>
        <v>219324.204720685</v>
      </c>
      <c r="Q65" s="39"/>
      <c r="S65" s="32">
        <v>37170</v>
      </c>
      <c r="T65" s="40">
        <v>0.107</v>
      </c>
      <c r="U65" s="33">
        <v>1.1</v>
      </c>
      <c r="V65" s="33">
        <v>0</v>
      </c>
      <c r="W65" s="22">
        <f t="shared" si="12"/>
        <v>4374.909</v>
      </c>
      <c r="X65" s="41">
        <v>3.47</v>
      </c>
      <c r="Y65" s="33">
        <v>1.54</v>
      </c>
      <c r="Z65" s="33">
        <v>0.76</v>
      </c>
      <c r="AA65" s="25">
        <f t="shared" si="13"/>
        <v>2.1704</v>
      </c>
      <c r="AB65" s="35">
        <v>1</v>
      </c>
      <c r="AC65" s="33">
        <v>0</v>
      </c>
      <c r="AD65" s="36">
        <v>0</v>
      </c>
      <c r="AE65" s="29">
        <f t="shared" si="14"/>
        <v>1</v>
      </c>
      <c r="AF65" s="34">
        <v>1.13</v>
      </c>
      <c r="AG65" s="31">
        <v>0.5</v>
      </c>
      <c r="AH65" s="37">
        <f t="shared" si="15"/>
        <v>18616.0153038275</v>
      </c>
      <c r="AI65" s="39"/>
    </row>
    <row r="66" customHeight="1" spans="1:35">
      <c r="A66" s="32">
        <v>2873</v>
      </c>
      <c r="B66" s="21">
        <v>2.337</v>
      </c>
      <c r="C66" s="33">
        <v>1.75</v>
      </c>
      <c r="D66" s="33">
        <v>4310</v>
      </c>
      <c r="E66" s="22">
        <f t="shared" si="16"/>
        <v>16059.85175</v>
      </c>
      <c r="F66" s="34">
        <v>2.5</v>
      </c>
      <c r="G66" s="33">
        <v>2.06</v>
      </c>
      <c r="H66" s="33">
        <v>0.91</v>
      </c>
      <c r="I66" s="25">
        <f t="shared" si="17"/>
        <v>2.8746</v>
      </c>
      <c r="J66" s="35">
        <v>1</v>
      </c>
      <c r="K66" s="33">
        <v>0</v>
      </c>
      <c r="L66" s="33">
        <v>0</v>
      </c>
      <c r="M66" s="29">
        <f t="shared" si="18"/>
        <v>1</v>
      </c>
      <c r="N66" s="34">
        <v>1.13</v>
      </c>
      <c r="O66" s="31">
        <v>0.5</v>
      </c>
      <c r="P66" s="37">
        <f t="shared" si="19"/>
        <v>65208.9803997769</v>
      </c>
      <c r="Q66" s="39"/>
      <c r="S66" s="32">
        <v>37170</v>
      </c>
      <c r="T66" s="40">
        <v>0.107</v>
      </c>
      <c r="U66" s="33">
        <v>1.1</v>
      </c>
      <c r="V66" s="33">
        <v>0</v>
      </c>
      <c r="W66" s="22">
        <f t="shared" si="12"/>
        <v>4374.909</v>
      </c>
      <c r="X66" s="41">
        <v>3.47</v>
      </c>
      <c r="Y66" s="33">
        <v>1.54</v>
      </c>
      <c r="Z66" s="33">
        <v>0.76</v>
      </c>
      <c r="AA66" s="25">
        <f t="shared" si="13"/>
        <v>2.1704</v>
      </c>
      <c r="AB66" s="35">
        <v>1</v>
      </c>
      <c r="AC66" s="33">
        <v>0</v>
      </c>
      <c r="AD66" s="36">
        <v>0</v>
      </c>
      <c r="AE66" s="29">
        <f t="shared" si="14"/>
        <v>1</v>
      </c>
      <c r="AF66" s="34">
        <v>1.13</v>
      </c>
      <c r="AG66" s="31">
        <v>0.5</v>
      </c>
      <c r="AH66" s="37">
        <f t="shared" si="15"/>
        <v>18616.0153038275</v>
      </c>
      <c r="AI66" s="39"/>
    </row>
    <row r="67" customHeight="1" spans="1:35">
      <c r="A67" s="32">
        <v>2873</v>
      </c>
      <c r="B67" s="21">
        <v>2.337</v>
      </c>
      <c r="C67" s="33">
        <v>1.75</v>
      </c>
      <c r="D67" s="33">
        <v>4310</v>
      </c>
      <c r="E67" s="22">
        <f t="shared" si="16"/>
        <v>16059.85175</v>
      </c>
      <c r="F67" s="34">
        <v>2.5</v>
      </c>
      <c r="G67" s="33">
        <v>2.06</v>
      </c>
      <c r="H67" s="33">
        <v>0.91</v>
      </c>
      <c r="I67" s="25">
        <f t="shared" si="17"/>
        <v>2.8746</v>
      </c>
      <c r="J67" s="35">
        <v>1.5</v>
      </c>
      <c r="K67" s="33">
        <v>230</v>
      </c>
      <c r="L67" s="36">
        <v>0.85</v>
      </c>
      <c r="M67" s="29">
        <f t="shared" si="18"/>
        <v>2.24226993865031</v>
      </c>
      <c r="N67" s="34">
        <v>1.13</v>
      </c>
      <c r="O67" s="31">
        <v>0.5</v>
      </c>
      <c r="P67" s="37">
        <f t="shared" si="19"/>
        <v>219324.204720685</v>
      </c>
      <c r="Q67" s="39"/>
      <c r="S67" s="32">
        <v>37170</v>
      </c>
      <c r="T67" s="40">
        <v>0.107</v>
      </c>
      <c r="U67" s="33">
        <v>1.1</v>
      </c>
      <c r="V67" s="33">
        <v>0</v>
      </c>
      <c r="W67" s="22">
        <f t="shared" si="12"/>
        <v>4374.909</v>
      </c>
      <c r="X67" s="41">
        <v>3.47</v>
      </c>
      <c r="Y67" s="33">
        <v>1.54</v>
      </c>
      <c r="Z67" s="33">
        <v>0.76</v>
      </c>
      <c r="AA67" s="25">
        <f t="shared" si="13"/>
        <v>2.1704</v>
      </c>
      <c r="AB67" s="35">
        <v>1</v>
      </c>
      <c r="AC67" s="33">
        <v>0</v>
      </c>
      <c r="AD67" s="36">
        <v>0</v>
      </c>
      <c r="AE67" s="29">
        <f t="shared" si="14"/>
        <v>1</v>
      </c>
      <c r="AF67" s="34">
        <v>1.13</v>
      </c>
      <c r="AG67" s="31">
        <v>0.5</v>
      </c>
      <c r="AH67" s="37">
        <f t="shared" si="15"/>
        <v>18616.0153038275</v>
      </c>
      <c r="AI67" s="39"/>
    </row>
    <row r="68" customHeight="1" spans="1:35">
      <c r="A68" s="32">
        <v>2873</v>
      </c>
      <c r="B68" s="21">
        <v>2.337</v>
      </c>
      <c r="C68" s="33">
        <v>1.75</v>
      </c>
      <c r="D68" s="33">
        <v>4310</v>
      </c>
      <c r="E68" s="22">
        <f t="shared" si="16"/>
        <v>16059.85175</v>
      </c>
      <c r="F68" s="34">
        <v>2.5</v>
      </c>
      <c r="G68" s="33">
        <v>2.06</v>
      </c>
      <c r="H68" s="33">
        <v>0.91</v>
      </c>
      <c r="I68" s="25">
        <f t="shared" si="17"/>
        <v>2.8746</v>
      </c>
      <c r="J68" s="35">
        <v>1</v>
      </c>
      <c r="K68" s="33">
        <v>0</v>
      </c>
      <c r="L68" s="33">
        <v>0</v>
      </c>
      <c r="M68" s="29">
        <f t="shared" si="18"/>
        <v>1</v>
      </c>
      <c r="N68" s="34">
        <v>1.13</v>
      </c>
      <c r="O68" s="31">
        <v>0.5</v>
      </c>
      <c r="P68" s="37">
        <f t="shared" si="19"/>
        <v>65208.9803997769</v>
      </c>
      <c r="Q68" s="39"/>
      <c r="S68" s="32">
        <v>37170</v>
      </c>
      <c r="T68" s="21">
        <v>0.149</v>
      </c>
      <c r="U68" s="33">
        <v>1.4</v>
      </c>
      <c r="V68" s="33">
        <v>0</v>
      </c>
      <c r="W68" s="22">
        <f t="shared" si="12"/>
        <v>7753.662</v>
      </c>
      <c r="X68" s="34">
        <v>3.87</v>
      </c>
      <c r="Y68" s="33">
        <v>1.54</v>
      </c>
      <c r="Z68" s="33">
        <v>0.76</v>
      </c>
      <c r="AA68" s="25">
        <f t="shared" si="13"/>
        <v>2.1704</v>
      </c>
      <c r="AB68" s="35">
        <v>1</v>
      </c>
      <c r="AC68" s="33">
        <v>0</v>
      </c>
      <c r="AD68" s="36">
        <v>0</v>
      </c>
      <c r="AE68" s="29">
        <f t="shared" si="14"/>
        <v>1</v>
      </c>
      <c r="AF68" s="34">
        <v>1.13</v>
      </c>
      <c r="AG68" s="31">
        <v>0.5</v>
      </c>
      <c r="AH68" s="37">
        <f t="shared" si="15"/>
        <v>36796.4616398954</v>
      </c>
      <c r="AI68" s="39"/>
    </row>
    <row r="69" customHeight="1" spans="1:35">
      <c r="A69" s="32">
        <v>2873</v>
      </c>
      <c r="B69" s="21">
        <v>2.337</v>
      </c>
      <c r="C69" s="33">
        <v>1.75</v>
      </c>
      <c r="D69" s="33">
        <v>4310</v>
      </c>
      <c r="E69" s="22">
        <f t="shared" si="16"/>
        <v>16059.85175</v>
      </c>
      <c r="F69" s="34">
        <v>2.5</v>
      </c>
      <c r="G69" s="33">
        <v>2.06</v>
      </c>
      <c r="H69" s="33">
        <v>0.91</v>
      </c>
      <c r="I69" s="25">
        <f t="shared" si="17"/>
        <v>2.8746</v>
      </c>
      <c r="J69" s="35">
        <v>1.5</v>
      </c>
      <c r="K69" s="33">
        <v>230</v>
      </c>
      <c r="L69" s="36">
        <v>0.85</v>
      </c>
      <c r="M69" s="29">
        <f t="shared" si="18"/>
        <v>2.24226993865031</v>
      </c>
      <c r="N69" s="34">
        <v>1.13</v>
      </c>
      <c r="O69" s="31">
        <v>0.5</v>
      </c>
      <c r="P69" s="37">
        <f t="shared" si="19"/>
        <v>219324.204720685</v>
      </c>
      <c r="Q69" s="39"/>
      <c r="S69" s="32">
        <v>37170</v>
      </c>
      <c r="T69" s="21">
        <v>0.149</v>
      </c>
      <c r="U69" s="33">
        <v>1.4</v>
      </c>
      <c r="V69" s="33">
        <v>0</v>
      </c>
      <c r="W69" s="22">
        <f t="shared" si="12"/>
        <v>7753.662</v>
      </c>
      <c r="X69" s="34">
        <v>3.87</v>
      </c>
      <c r="Y69" s="33">
        <v>1.54</v>
      </c>
      <c r="Z69" s="33">
        <v>0.76</v>
      </c>
      <c r="AA69" s="25">
        <f t="shared" si="13"/>
        <v>2.1704</v>
      </c>
      <c r="AB69" s="35">
        <v>1</v>
      </c>
      <c r="AC69" s="33">
        <v>0</v>
      </c>
      <c r="AD69" s="36">
        <v>0</v>
      </c>
      <c r="AE69" s="29">
        <f t="shared" si="14"/>
        <v>1</v>
      </c>
      <c r="AF69" s="34">
        <v>1.13</v>
      </c>
      <c r="AG69" s="31">
        <v>0.5</v>
      </c>
      <c r="AH69" s="37">
        <f t="shared" si="15"/>
        <v>36796.4616398954</v>
      </c>
      <c r="AI69" s="39"/>
    </row>
    <row r="70" customHeight="1" spans="1:35">
      <c r="A70" s="32">
        <v>2873</v>
      </c>
      <c r="B70" s="21">
        <v>2.337</v>
      </c>
      <c r="C70" s="33">
        <v>1.75</v>
      </c>
      <c r="D70" s="33">
        <v>4310</v>
      </c>
      <c r="E70" s="22">
        <f t="shared" si="16"/>
        <v>16059.85175</v>
      </c>
      <c r="F70" s="34">
        <v>2.5</v>
      </c>
      <c r="G70" s="33">
        <v>2.06</v>
      </c>
      <c r="H70" s="33">
        <v>0.91</v>
      </c>
      <c r="I70" s="25">
        <f t="shared" si="17"/>
        <v>2.8746</v>
      </c>
      <c r="J70" s="35">
        <v>1</v>
      </c>
      <c r="K70" s="33">
        <v>0</v>
      </c>
      <c r="L70" s="33">
        <v>0</v>
      </c>
      <c r="M70" s="29">
        <f t="shared" si="18"/>
        <v>1</v>
      </c>
      <c r="N70" s="34">
        <v>1.13</v>
      </c>
      <c r="O70" s="31">
        <v>0.5</v>
      </c>
      <c r="P70" s="37">
        <f t="shared" si="19"/>
        <v>65208.9803997769</v>
      </c>
      <c r="Q70" s="39"/>
      <c r="S70" s="32">
        <v>37170</v>
      </c>
      <c r="T70" s="21">
        <v>0.149</v>
      </c>
      <c r="U70" s="33">
        <v>1.1</v>
      </c>
      <c r="V70" s="33">
        <v>0</v>
      </c>
      <c r="W70" s="22">
        <f t="shared" si="12"/>
        <v>6092.163</v>
      </c>
      <c r="X70" s="34">
        <v>3.87</v>
      </c>
      <c r="Y70" s="33">
        <v>1.54</v>
      </c>
      <c r="Z70" s="33">
        <v>0.76</v>
      </c>
      <c r="AA70" s="25">
        <f t="shared" si="13"/>
        <v>2.1704</v>
      </c>
      <c r="AB70" s="35">
        <v>1</v>
      </c>
      <c r="AC70" s="33">
        <v>0</v>
      </c>
      <c r="AD70" s="36">
        <v>0</v>
      </c>
      <c r="AE70" s="29">
        <f t="shared" si="14"/>
        <v>1</v>
      </c>
      <c r="AF70" s="34">
        <v>1.13</v>
      </c>
      <c r="AG70" s="31">
        <v>0.5</v>
      </c>
      <c r="AH70" s="37">
        <f t="shared" si="15"/>
        <v>28911.5055742036</v>
      </c>
      <c r="AI70" s="39"/>
    </row>
    <row r="71" customHeight="1" spans="1:35">
      <c r="A71" s="32">
        <v>2873</v>
      </c>
      <c r="B71" s="21">
        <v>2.337</v>
      </c>
      <c r="C71" s="33">
        <v>1.75</v>
      </c>
      <c r="D71" s="33">
        <v>4310</v>
      </c>
      <c r="E71" s="22">
        <f t="shared" si="16"/>
        <v>16059.85175</v>
      </c>
      <c r="F71" s="34">
        <v>2.5</v>
      </c>
      <c r="G71" s="33">
        <v>2.06</v>
      </c>
      <c r="H71" s="33">
        <v>0.91</v>
      </c>
      <c r="I71" s="25">
        <f t="shared" si="17"/>
        <v>2.8746</v>
      </c>
      <c r="J71" s="35">
        <v>1.5</v>
      </c>
      <c r="K71" s="33">
        <v>230</v>
      </c>
      <c r="L71" s="36">
        <v>0.85</v>
      </c>
      <c r="M71" s="29">
        <f t="shared" si="18"/>
        <v>2.24226993865031</v>
      </c>
      <c r="N71" s="34">
        <v>1.13</v>
      </c>
      <c r="O71" s="31">
        <v>0.5</v>
      </c>
      <c r="P71" s="37">
        <f t="shared" si="19"/>
        <v>219324.204720685</v>
      </c>
      <c r="Q71" s="39"/>
      <c r="S71" s="32">
        <v>37170</v>
      </c>
      <c r="T71" s="40">
        <v>0.149</v>
      </c>
      <c r="U71" s="33">
        <v>1.1</v>
      </c>
      <c r="V71" s="33">
        <v>0</v>
      </c>
      <c r="W71" s="22">
        <f t="shared" si="12"/>
        <v>6092.163</v>
      </c>
      <c r="X71" s="41">
        <v>3.47</v>
      </c>
      <c r="Y71" s="33">
        <v>1.54</v>
      </c>
      <c r="Z71" s="33">
        <v>0.76</v>
      </c>
      <c r="AA71" s="25">
        <f t="shared" si="13"/>
        <v>2.1704</v>
      </c>
      <c r="AB71" s="35">
        <v>1</v>
      </c>
      <c r="AC71" s="33">
        <v>0</v>
      </c>
      <c r="AD71" s="36">
        <v>0</v>
      </c>
      <c r="AE71" s="29">
        <f t="shared" si="14"/>
        <v>1</v>
      </c>
      <c r="AF71" s="34">
        <v>1.13</v>
      </c>
      <c r="AG71" s="31">
        <v>0.5</v>
      </c>
      <c r="AH71" s="37">
        <f t="shared" si="15"/>
        <v>25923.2362642084</v>
      </c>
      <c r="AI71" s="39"/>
    </row>
    <row r="72" customHeight="1" spans="1:35">
      <c r="A72" s="32">
        <v>2873</v>
      </c>
      <c r="B72" s="21">
        <v>2.337</v>
      </c>
      <c r="C72" s="33">
        <v>1.75</v>
      </c>
      <c r="D72" s="33">
        <v>4310</v>
      </c>
      <c r="E72" s="22">
        <f t="shared" si="16"/>
        <v>16059.85175</v>
      </c>
      <c r="F72" s="34">
        <v>2.5</v>
      </c>
      <c r="G72" s="33">
        <v>2.06</v>
      </c>
      <c r="H72" s="33">
        <v>0.91</v>
      </c>
      <c r="I72" s="25">
        <f t="shared" si="17"/>
        <v>2.8746</v>
      </c>
      <c r="J72" s="35">
        <v>1</v>
      </c>
      <c r="K72" s="33">
        <v>0</v>
      </c>
      <c r="L72" s="33">
        <v>0</v>
      </c>
      <c r="M72" s="29">
        <f t="shared" si="18"/>
        <v>1</v>
      </c>
      <c r="N72" s="34">
        <v>1.13</v>
      </c>
      <c r="O72" s="31">
        <v>0.5</v>
      </c>
      <c r="P72" s="37">
        <f t="shared" si="19"/>
        <v>65208.9803997769</v>
      </c>
      <c r="Q72" s="39"/>
      <c r="S72" s="32">
        <v>37170</v>
      </c>
      <c r="T72" s="40">
        <v>0.149</v>
      </c>
      <c r="U72" s="33">
        <v>1.1</v>
      </c>
      <c r="V72" s="33">
        <v>0</v>
      </c>
      <c r="W72" s="22">
        <f t="shared" si="12"/>
        <v>6092.163</v>
      </c>
      <c r="X72" s="41">
        <v>3.47</v>
      </c>
      <c r="Y72" s="33">
        <v>1.54</v>
      </c>
      <c r="Z72" s="33">
        <v>0.76</v>
      </c>
      <c r="AA72" s="25">
        <f t="shared" si="13"/>
        <v>2.1704</v>
      </c>
      <c r="AB72" s="35">
        <v>1</v>
      </c>
      <c r="AC72" s="33">
        <v>0</v>
      </c>
      <c r="AD72" s="36">
        <v>0</v>
      </c>
      <c r="AE72" s="29">
        <f t="shared" si="14"/>
        <v>1</v>
      </c>
      <c r="AF72" s="34">
        <v>1.13</v>
      </c>
      <c r="AG72" s="31">
        <v>0.5</v>
      </c>
      <c r="AH72" s="37">
        <f t="shared" si="15"/>
        <v>25923.2362642084</v>
      </c>
      <c r="AI72" s="39"/>
    </row>
    <row r="73" customHeight="1" spans="1:35">
      <c r="A73" s="32">
        <v>2873</v>
      </c>
      <c r="B73" s="21">
        <v>2.337</v>
      </c>
      <c r="C73" s="33">
        <v>1</v>
      </c>
      <c r="D73" s="33">
        <v>4310</v>
      </c>
      <c r="E73" s="22">
        <f t="shared" si="16"/>
        <v>11024.201</v>
      </c>
      <c r="F73" s="34">
        <v>1.9</v>
      </c>
      <c r="G73" s="33">
        <v>2.06</v>
      </c>
      <c r="H73" s="33">
        <v>0.91</v>
      </c>
      <c r="I73" s="25">
        <f t="shared" si="17"/>
        <v>2.8746</v>
      </c>
      <c r="J73" s="35">
        <v>1.5</v>
      </c>
      <c r="K73" s="33">
        <v>230</v>
      </c>
      <c r="L73" s="36">
        <v>0.85</v>
      </c>
      <c r="M73" s="29">
        <f t="shared" si="18"/>
        <v>2.24226993865031</v>
      </c>
      <c r="N73" s="34">
        <v>1.13</v>
      </c>
      <c r="O73" s="31">
        <v>0.5</v>
      </c>
      <c r="P73" s="37">
        <f t="shared" si="19"/>
        <v>114421.001982446</v>
      </c>
      <c r="Q73" s="39"/>
      <c r="S73" s="42" t="s">
        <v>36</v>
      </c>
      <c r="T73" s="43"/>
      <c r="U73" s="43"/>
      <c r="V73" s="43"/>
      <c r="W73" s="43"/>
      <c r="X73" s="43"/>
      <c r="Y73" s="43"/>
      <c r="Z73" s="44">
        <f>SUM(AH42:AH72)</f>
        <v>533205.927073005</v>
      </c>
      <c r="AA73" s="45"/>
      <c r="AB73" s="45"/>
      <c r="AC73" s="45"/>
      <c r="AD73" s="45"/>
      <c r="AE73" s="45"/>
      <c r="AF73" s="45"/>
      <c r="AG73" s="45"/>
      <c r="AH73" s="46"/>
      <c r="AI73" s="47"/>
    </row>
    <row r="74" customHeight="1" spans="1:35">
      <c r="A74" s="32">
        <v>2873</v>
      </c>
      <c r="B74" s="21">
        <v>2.337</v>
      </c>
      <c r="C74" s="33">
        <v>1</v>
      </c>
      <c r="D74" s="33">
        <v>4310</v>
      </c>
      <c r="E74" s="22">
        <f t="shared" si="16"/>
        <v>11024.201</v>
      </c>
      <c r="F74" s="34">
        <v>1.9</v>
      </c>
      <c r="G74" s="33">
        <v>2.06</v>
      </c>
      <c r="H74" s="33">
        <v>0.91</v>
      </c>
      <c r="I74" s="25">
        <f t="shared" si="17"/>
        <v>2.8746</v>
      </c>
      <c r="J74" s="35">
        <v>1</v>
      </c>
      <c r="K74" s="33">
        <v>0</v>
      </c>
      <c r="L74" s="33">
        <v>0</v>
      </c>
      <c r="M74" s="29">
        <f t="shared" si="18"/>
        <v>1</v>
      </c>
      <c r="N74" s="34">
        <v>1.13</v>
      </c>
      <c r="O74" s="31">
        <v>0.5</v>
      </c>
      <c r="P74" s="37">
        <f t="shared" si="19"/>
        <v>34019.3955569031</v>
      </c>
      <c r="Q74" s="39"/>
      <c r="S74" s="48"/>
      <c r="T74" s="48"/>
      <c r="U74" s="48"/>
      <c r="V74" s="48"/>
      <c r="W74" s="48"/>
      <c r="X74" s="48"/>
      <c r="Y74" s="48"/>
      <c r="Z74" s="49"/>
      <c r="AA74" s="50"/>
      <c r="AB74" s="50"/>
      <c r="AC74" s="50"/>
      <c r="AD74" s="50"/>
      <c r="AE74" s="50"/>
      <c r="AF74" s="50"/>
      <c r="AG74" s="50"/>
      <c r="AH74" s="50"/>
      <c r="AI74" s="47"/>
    </row>
    <row r="75" customHeight="1" spans="1:35">
      <c r="A75" s="32">
        <v>2873</v>
      </c>
      <c r="B75" s="21">
        <v>2.337</v>
      </c>
      <c r="C75" s="33">
        <v>1</v>
      </c>
      <c r="D75" s="33">
        <v>4310</v>
      </c>
      <c r="E75" s="22">
        <f t="shared" si="16"/>
        <v>11024.201</v>
      </c>
      <c r="F75" s="34">
        <v>1.9</v>
      </c>
      <c r="G75" s="33">
        <v>2.06</v>
      </c>
      <c r="H75" s="33">
        <v>0.91</v>
      </c>
      <c r="I75" s="25">
        <f t="shared" si="17"/>
        <v>2.8746</v>
      </c>
      <c r="J75" s="35">
        <v>1.5</v>
      </c>
      <c r="K75" s="33">
        <v>230</v>
      </c>
      <c r="L75" s="36">
        <v>0.85</v>
      </c>
      <c r="M75" s="29">
        <f t="shared" si="18"/>
        <v>2.24226993865031</v>
      </c>
      <c r="N75" s="34">
        <v>1.13</v>
      </c>
      <c r="O75" s="31">
        <v>0.5</v>
      </c>
      <c r="P75" s="37">
        <f t="shared" si="19"/>
        <v>114421.001982446</v>
      </c>
      <c r="Q75" s="39"/>
      <c r="S75" s="48"/>
      <c r="T75" s="48"/>
      <c r="U75" s="48"/>
      <c r="V75" s="48"/>
      <c r="W75" s="48"/>
      <c r="X75" s="48"/>
      <c r="Y75" s="48"/>
      <c r="Z75" s="51"/>
      <c r="AA75" s="52"/>
      <c r="AB75" s="52"/>
      <c r="AC75" s="52"/>
      <c r="AD75" s="52"/>
      <c r="AE75" s="52"/>
      <c r="AF75" s="52"/>
      <c r="AG75" s="52"/>
      <c r="AH75" s="52"/>
      <c r="AI75" s="53"/>
    </row>
    <row r="76" customHeight="1" spans="1:35">
      <c r="A76" s="32">
        <v>2873</v>
      </c>
      <c r="B76" s="21">
        <v>2.337</v>
      </c>
      <c r="C76" s="33">
        <v>1</v>
      </c>
      <c r="D76" s="33">
        <v>4310</v>
      </c>
      <c r="E76" s="22">
        <f t="shared" si="16"/>
        <v>11024.201</v>
      </c>
      <c r="F76" s="34">
        <v>1.9</v>
      </c>
      <c r="G76" s="33">
        <v>2.06</v>
      </c>
      <c r="H76" s="33">
        <v>0.91</v>
      </c>
      <c r="I76" s="25">
        <f t="shared" si="17"/>
        <v>2.8746</v>
      </c>
      <c r="J76" s="35">
        <v>1</v>
      </c>
      <c r="K76" s="33">
        <v>0</v>
      </c>
      <c r="L76" s="33">
        <v>0</v>
      </c>
      <c r="M76" s="29">
        <f t="shared" si="18"/>
        <v>1</v>
      </c>
      <c r="N76" s="34">
        <v>1.13</v>
      </c>
      <c r="O76" s="31">
        <v>0.5</v>
      </c>
      <c r="P76" s="37">
        <f t="shared" si="19"/>
        <v>34019.3955569031</v>
      </c>
      <c r="Q76" s="39"/>
    </row>
    <row r="77" customHeight="1" spans="1:35">
      <c r="A77" s="32">
        <v>2873</v>
      </c>
      <c r="B77" s="21">
        <v>2.337</v>
      </c>
      <c r="C77" s="33">
        <v>1</v>
      </c>
      <c r="D77" s="33">
        <v>4310</v>
      </c>
      <c r="E77" s="22">
        <f t="shared" si="16"/>
        <v>11024.201</v>
      </c>
      <c r="F77" s="34">
        <v>1.5</v>
      </c>
      <c r="G77" s="33">
        <v>2.06</v>
      </c>
      <c r="H77" s="33">
        <v>0.91</v>
      </c>
      <c r="I77" s="25">
        <f t="shared" si="17"/>
        <v>2.8746</v>
      </c>
      <c r="J77" s="35">
        <v>1.5</v>
      </c>
      <c r="K77" s="33">
        <v>230</v>
      </c>
      <c r="L77" s="36">
        <v>0.85</v>
      </c>
      <c r="M77" s="29">
        <f t="shared" si="18"/>
        <v>2.24226993865031</v>
      </c>
      <c r="N77" s="34">
        <v>1.13</v>
      </c>
      <c r="O77" s="31">
        <v>0.5</v>
      </c>
      <c r="P77" s="37">
        <f t="shared" si="19"/>
        <v>90332.3699861419</v>
      </c>
      <c r="Q77" s="39"/>
    </row>
    <row r="78" customHeight="1" spans="1:35">
      <c r="A78" s="32">
        <v>2873</v>
      </c>
      <c r="B78" s="21">
        <v>2.337</v>
      </c>
      <c r="C78" s="33">
        <v>1</v>
      </c>
      <c r="D78" s="33">
        <v>4310</v>
      </c>
      <c r="E78" s="22">
        <f t="shared" si="16"/>
        <v>11024.201</v>
      </c>
      <c r="F78" s="34">
        <v>1.5</v>
      </c>
      <c r="G78" s="33">
        <v>2.06</v>
      </c>
      <c r="H78" s="33">
        <v>0.91</v>
      </c>
      <c r="I78" s="25">
        <f t="shared" si="17"/>
        <v>2.8746</v>
      </c>
      <c r="J78" s="35">
        <v>1</v>
      </c>
      <c r="K78" s="33">
        <v>0</v>
      </c>
      <c r="L78" s="33">
        <v>0</v>
      </c>
      <c r="M78" s="29">
        <f t="shared" si="18"/>
        <v>1</v>
      </c>
      <c r="N78" s="34">
        <v>1.13</v>
      </c>
      <c r="O78" s="31">
        <v>0.5</v>
      </c>
      <c r="P78" s="37">
        <f t="shared" si="19"/>
        <v>26857.4175449235</v>
      </c>
      <c r="Q78" s="39"/>
    </row>
    <row r="79" customHeight="1" spans="1:35">
      <c r="A79" s="32">
        <v>2873</v>
      </c>
      <c r="B79" s="21">
        <v>1.3</v>
      </c>
      <c r="C79" s="33">
        <v>1</v>
      </c>
      <c r="D79" s="33">
        <v>0</v>
      </c>
      <c r="E79" s="22">
        <f t="shared" si="16"/>
        <v>3734.9</v>
      </c>
      <c r="F79" s="34">
        <v>1</v>
      </c>
      <c r="G79" s="33">
        <v>2.06</v>
      </c>
      <c r="H79" s="33">
        <v>0.91</v>
      </c>
      <c r="I79" s="25">
        <f t="shared" si="17"/>
        <v>2.8746</v>
      </c>
      <c r="J79" s="35">
        <v>1.5</v>
      </c>
      <c r="K79" s="33">
        <v>230</v>
      </c>
      <c r="L79" s="36">
        <v>0.85</v>
      </c>
      <c r="M79" s="29">
        <f t="shared" si="18"/>
        <v>2.24226993865031</v>
      </c>
      <c r="N79" s="34">
        <v>1.13</v>
      </c>
      <c r="O79" s="31">
        <v>0.5</v>
      </c>
      <c r="P79" s="37">
        <f t="shared" si="19"/>
        <v>20402.5288642228</v>
      </c>
      <c r="Q79" s="39"/>
    </row>
    <row r="80" customHeight="1" spans="1:35">
      <c r="A80" s="32">
        <v>2873</v>
      </c>
      <c r="B80" s="21">
        <v>0.96</v>
      </c>
      <c r="C80" s="33">
        <v>1</v>
      </c>
      <c r="D80" s="33">
        <v>0</v>
      </c>
      <c r="E80" s="22">
        <f t="shared" si="16"/>
        <v>2758.08</v>
      </c>
      <c r="F80" s="34">
        <v>1</v>
      </c>
      <c r="G80" s="33">
        <v>2.06</v>
      </c>
      <c r="H80" s="33">
        <v>0.91</v>
      </c>
      <c r="I80" s="25">
        <f t="shared" si="17"/>
        <v>2.8746</v>
      </c>
      <c r="J80" s="35">
        <v>1</v>
      </c>
      <c r="K80" s="33">
        <v>0</v>
      </c>
      <c r="L80" s="33">
        <v>0</v>
      </c>
      <c r="M80" s="29">
        <f t="shared" si="18"/>
        <v>1</v>
      </c>
      <c r="N80" s="34">
        <v>1.13</v>
      </c>
      <c r="O80" s="31">
        <v>0.5</v>
      </c>
      <c r="P80" s="37">
        <f t="shared" si="19"/>
        <v>4479.53287392</v>
      </c>
      <c r="Q80" s="39"/>
    </row>
    <row r="81" customHeight="1" spans="1:17">
      <c r="A81" s="32">
        <v>2873</v>
      </c>
      <c r="B81" s="21">
        <v>1.16</v>
      </c>
      <c r="C81" s="33">
        <v>1</v>
      </c>
      <c r="D81" s="33">
        <v>0</v>
      </c>
      <c r="E81" s="22">
        <f t="shared" si="16"/>
        <v>3332.68</v>
      </c>
      <c r="F81" s="34">
        <v>1</v>
      </c>
      <c r="G81" s="33">
        <v>2.06</v>
      </c>
      <c r="H81" s="33">
        <v>0.91</v>
      </c>
      <c r="I81" s="25">
        <f t="shared" si="17"/>
        <v>2.8746</v>
      </c>
      <c r="J81" s="35">
        <v>1</v>
      </c>
      <c r="K81" s="33">
        <v>0</v>
      </c>
      <c r="L81" s="33">
        <v>0</v>
      </c>
      <c r="M81" s="29">
        <f t="shared" si="18"/>
        <v>1</v>
      </c>
      <c r="N81" s="34">
        <v>1.13</v>
      </c>
      <c r="O81" s="31">
        <v>0.5</v>
      </c>
      <c r="P81" s="37">
        <f t="shared" si="19"/>
        <v>5412.76888932</v>
      </c>
      <c r="Q81" s="39"/>
    </row>
    <row r="82" customHeight="1" spans="1:17">
      <c r="A82" s="32">
        <v>2873</v>
      </c>
      <c r="B82" s="21">
        <v>2.26</v>
      </c>
      <c r="C82" s="33">
        <v>1</v>
      </c>
      <c r="D82" s="33">
        <v>4310</v>
      </c>
      <c r="E82" s="22">
        <f t="shared" si="16"/>
        <v>10802.98</v>
      </c>
      <c r="F82" s="34">
        <v>1</v>
      </c>
      <c r="G82" s="33">
        <v>2.06</v>
      </c>
      <c r="H82" s="33">
        <v>0.91</v>
      </c>
      <c r="I82" s="25">
        <f t="shared" si="17"/>
        <v>2.8746</v>
      </c>
      <c r="J82" s="35">
        <v>1.5</v>
      </c>
      <c r="K82" s="33">
        <v>230</v>
      </c>
      <c r="L82" s="36">
        <v>0.85</v>
      </c>
      <c r="M82" s="29">
        <f t="shared" si="18"/>
        <v>2.24226993865031</v>
      </c>
      <c r="N82" s="34">
        <v>1.13</v>
      </c>
      <c r="O82" s="31">
        <v>0.5</v>
      </c>
      <c r="P82" s="37">
        <f t="shared" si="19"/>
        <v>59013.1225118804</v>
      </c>
      <c r="Q82" s="39"/>
    </row>
    <row r="83" customHeight="1" spans="1:17">
      <c r="A83" s="32">
        <v>2873</v>
      </c>
      <c r="B83" s="21">
        <v>1.83</v>
      </c>
      <c r="C83" s="33">
        <v>1</v>
      </c>
      <c r="D83" s="33">
        <v>4310</v>
      </c>
      <c r="E83" s="22">
        <f t="shared" si="16"/>
        <v>9567.59</v>
      </c>
      <c r="F83" s="34">
        <v>1</v>
      </c>
      <c r="G83" s="33">
        <v>2.06</v>
      </c>
      <c r="H83" s="33">
        <v>0.91</v>
      </c>
      <c r="I83" s="25">
        <f t="shared" si="17"/>
        <v>2.8746</v>
      </c>
      <c r="J83" s="35">
        <v>1</v>
      </c>
      <c r="K83" s="33">
        <v>0</v>
      </c>
      <c r="L83" s="33">
        <v>0</v>
      </c>
      <c r="M83" s="29">
        <f t="shared" si="18"/>
        <v>1</v>
      </c>
      <c r="N83" s="34">
        <v>1.13</v>
      </c>
      <c r="O83" s="31">
        <v>0.5</v>
      </c>
      <c r="P83" s="37">
        <f t="shared" si="19"/>
        <v>15539.19173091</v>
      </c>
      <c r="Q83" s="39"/>
    </row>
    <row r="84" customHeight="1" spans="1:17">
      <c r="A84" s="32">
        <v>2873</v>
      </c>
      <c r="B84" s="21">
        <v>2.01</v>
      </c>
      <c r="C84" s="33">
        <v>1</v>
      </c>
      <c r="D84" s="33">
        <v>4310</v>
      </c>
      <c r="E84" s="22">
        <f t="shared" si="16"/>
        <v>10084.73</v>
      </c>
      <c r="F84" s="34">
        <v>1</v>
      </c>
      <c r="G84" s="33">
        <v>2.06</v>
      </c>
      <c r="H84" s="33">
        <v>0.91</v>
      </c>
      <c r="I84" s="25">
        <f t="shared" si="17"/>
        <v>2.8746</v>
      </c>
      <c r="J84" s="35">
        <v>1</v>
      </c>
      <c r="K84" s="33">
        <v>0</v>
      </c>
      <c r="L84" s="33">
        <v>0</v>
      </c>
      <c r="M84" s="29">
        <f t="shared" si="18"/>
        <v>1</v>
      </c>
      <c r="N84" s="34">
        <v>1.13</v>
      </c>
      <c r="O84" s="31">
        <v>0.5</v>
      </c>
      <c r="P84" s="37">
        <f t="shared" si="19"/>
        <v>16379.10414477</v>
      </c>
      <c r="Q84" s="39"/>
    </row>
    <row r="85" customHeight="1" spans="1:17">
      <c r="A85" s="42" t="s">
        <v>37</v>
      </c>
      <c r="B85" s="43"/>
      <c r="C85" s="43"/>
      <c r="D85" s="43"/>
      <c r="E85" s="43"/>
      <c r="F85" s="43"/>
      <c r="G85" s="43"/>
      <c r="H85" s="44">
        <f>SUM(P63:P84)</f>
        <v>1957962.7572271</v>
      </c>
      <c r="I85" s="45"/>
      <c r="J85" s="45"/>
      <c r="K85" s="45"/>
      <c r="L85" s="45"/>
      <c r="M85" s="45"/>
      <c r="N85" s="45"/>
      <c r="O85" s="45"/>
      <c r="P85" s="46"/>
      <c r="Q85" s="47"/>
    </row>
    <row r="86" customHeight="1" spans="1:17">
      <c r="A86" s="48"/>
      <c r="B86" s="48"/>
      <c r="C86" s="48"/>
      <c r="D86" s="48"/>
      <c r="E86" s="48"/>
      <c r="F86" s="48"/>
      <c r="G86" s="48"/>
      <c r="H86" s="49"/>
      <c r="I86" s="50"/>
      <c r="J86" s="50"/>
      <c r="K86" s="50"/>
      <c r="L86" s="50"/>
      <c r="M86" s="50"/>
      <c r="N86" s="50"/>
      <c r="O86" s="50"/>
      <c r="P86" s="50"/>
      <c r="Q86" s="47"/>
    </row>
    <row r="87" customHeight="1" spans="1:17">
      <c r="A87" s="48"/>
      <c r="B87" s="48"/>
      <c r="C87" s="48"/>
      <c r="D87" s="48"/>
      <c r="E87" s="48"/>
      <c r="F87" s="48"/>
      <c r="G87" s="48"/>
      <c r="H87" s="51"/>
      <c r="I87" s="52"/>
      <c r="J87" s="52"/>
      <c r="K87" s="52"/>
      <c r="L87" s="52"/>
      <c r="M87" s="52"/>
      <c r="N87" s="52"/>
      <c r="O87" s="52"/>
      <c r="P87" s="52"/>
      <c r="Q87" s="53"/>
    </row>
    <row r="89" customHeight="1" spans="1:17">
      <c r="A89" s="2" t="s">
        <v>12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/>
      <c r="Q89" s="5"/>
    </row>
    <row r="90" customHeight="1" spans="1:17">
      <c r="A90" s="6" t="s">
        <v>13</v>
      </c>
      <c r="B90" s="7"/>
      <c r="C90" s="7"/>
      <c r="D90" s="7"/>
      <c r="E90" s="8"/>
      <c r="F90" s="9" t="s">
        <v>14</v>
      </c>
      <c r="G90" s="10"/>
      <c r="H90" s="10"/>
      <c r="I90" s="11"/>
      <c r="J90" s="12" t="s">
        <v>15</v>
      </c>
      <c r="K90" s="13"/>
      <c r="L90" s="14"/>
      <c r="M90" s="15"/>
      <c r="N90" s="16" t="s">
        <v>16</v>
      </c>
      <c r="O90" s="17"/>
      <c r="P90" s="18" t="s">
        <v>17</v>
      </c>
      <c r="Q90" s="19" t="s">
        <v>18</v>
      </c>
    </row>
    <row r="91" customHeight="1" spans="1:17">
      <c r="A91" s="20" t="s">
        <v>19</v>
      </c>
      <c r="B91" s="21" t="s">
        <v>20</v>
      </c>
      <c r="C91" s="21" t="s">
        <v>21</v>
      </c>
      <c r="D91" s="21" t="s">
        <v>22</v>
      </c>
      <c r="E91" s="22" t="s">
        <v>13</v>
      </c>
      <c r="F91" s="23" t="s">
        <v>23</v>
      </c>
      <c r="G91" s="24" t="s">
        <v>24</v>
      </c>
      <c r="H91" s="24" t="s">
        <v>25</v>
      </c>
      <c r="I91" s="25" t="s">
        <v>26</v>
      </c>
      <c r="J91" s="26" t="s">
        <v>27</v>
      </c>
      <c r="K91" s="27" t="s">
        <v>28</v>
      </c>
      <c r="L91" s="28" t="s">
        <v>29</v>
      </c>
      <c r="M91" s="29" t="s">
        <v>30</v>
      </c>
      <c r="N91" s="30" t="s">
        <v>31</v>
      </c>
      <c r="O91" s="31" t="s">
        <v>32</v>
      </c>
      <c r="P91" s="18"/>
      <c r="Q91" s="19"/>
    </row>
    <row r="92" customHeight="1" spans="1:17">
      <c r="A92" s="32">
        <v>2873</v>
      </c>
      <c r="B92" s="21">
        <v>2.76</v>
      </c>
      <c r="C92" s="33">
        <v>1.75</v>
      </c>
      <c r="D92" s="33">
        <v>4310</v>
      </c>
      <c r="E92" s="22">
        <f t="shared" ref="E92:E113" si="20">A92*B92*C92+D92</f>
        <v>18186.59</v>
      </c>
      <c r="F92" s="34">
        <v>2.5</v>
      </c>
      <c r="G92" s="33">
        <v>2.06</v>
      </c>
      <c r="H92" s="33">
        <v>0.91</v>
      </c>
      <c r="I92" s="25">
        <f t="shared" ref="I92:I113" si="21">G92*H92+1</f>
        <v>2.8746</v>
      </c>
      <c r="J92" s="35">
        <v>1.5</v>
      </c>
      <c r="K92" s="33">
        <v>230</v>
      </c>
      <c r="L92" s="36">
        <v>0.85</v>
      </c>
      <c r="M92" s="29">
        <f t="shared" ref="M92:M113" si="22">1+2.78*K92/(K92+1400)+L92</f>
        <v>2.24226993865031</v>
      </c>
      <c r="N92" s="34">
        <v>1.13</v>
      </c>
      <c r="O92" s="31">
        <v>0.5</v>
      </c>
      <c r="P92" s="37">
        <f t="shared" ref="P92:P113" si="23">E92*F92*I92*J92*(M92)*N92*O92</f>
        <v>248368.381627879</v>
      </c>
      <c r="Q92" s="38"/>
    </row>
    <row r="93" customHeight="1" spans="1:17">
      <c r="A93" s="32">
        <v>2873</v>
      </c>
      <c r="B93" s="21">
        <v>2.76</v>
      </c>
      <c r="C93" s="33">
        <v>1.75</v>
      </c>
      <c r="D93" s="33">
        <v>4310</v>
      </c>
      <c r="E93" s="22">
        <f t="shared" si="20"/>
        <v>18186.59</v>
      </c>
      <c r="F93" s="34">
        <v>2.5</v>
      </c>
      <c r="G93" s="33">
        <v>2.06</v>
      </c>
      <c r="H93" s="33">
        <v>0.91</v>
      </c>
      <c r="I93" s="25">
        <f t="shared" si="21"/>
        <v>2.8746</v>
      </c>
      <c r="J93" s="35">
        <v>1</v>
      </c>
      <c r="K93" s="33">
        <v>0</v>
      </c>
      <c r="L93" s="33">
        <v>0</v>
      </c>
      <c r="M93" s="29">
        <f t="shared" si="22"/>
        <v>1</v>
      </c>
      <c r="N93" s="34">
        <v>1.13</v>
      </c>
      <c r="O93" s="31">
        <v>0.5</v>
      </c>
      <c r="P93" s="37">
        <f t="shared" si="23"/>
        <v>73844.329904775</v>
      </c>
      <c r="Q93" s="39"/>
    </row>
    <row r="94" customHeight="1" spans="1:17">
      <c r="A94" s="32">
        <v>2873</v>
      </c>
      <c r="B94" s="21">
        <v>2.76</v>
      </c>
      <c r="C94" s="33">
        <v>1.75</v>
      </c>
      <c r="D94" s="33">
        <v>4310</v>
      </c>
      <c r="E94" s="22">
        <f t="shared" si="20"/>
        <v>18186.59</v>
      </c>
      <c r="F94" s="34">
        <v>2.5</v>
      </c>
      <c r="G94" s="33">
        <v>2.06</v>
      </c>
      <c r="H94" s="33">
        <v>0.91</v>
      </c>
      <c r="I94" s="25">
        <f t="shared" si="21"/>
        <v>2.8746</v>
      </c>
      <c r="J94" s="35">
        <v>1.5</v>
      </c>
      <c r="K94" s="33">
        <v>230</v>
      </c>
      <c r="L94" s="36">
        <v>0.85</v>
      </c>
      <c r="M94" s="29">
        <f t="shared" si="22"/>
        <v>2.24226993865031</v>
      </c>
      <c r="N94" s="34">
        <v>1.13</v>
      </c>
      <c r="O94" s="31">
        <v>0.5</v>
      </c>
      <c r="P94" s="37">
        <f t="shared" si="23"/>
        <v>248368.381627879</v>
      </c>
      <c r="Q94" s="39"/>
    </row>
    <row r="95" customHeight="1" spans="1:17">
      <c r="A95" s="32">
        <v>2873</v>
      </c>
      <c r="B95" s="21">
        <v>2.76</v>
      </c>
      <c r="C95" s="33">
        <v>1.75</v>
      </c>
      <c r="D95" s="33">
        <v>4310</v>
      </c>
      <c r="E95" s="22">
        <f t="shared" si="20"/>
        <v>18186.59</v>
      </c>
      <c r="F95" s="34">
        <v>2.5</v>
      </c>
      <c r="G95" s="33">
        <v>2.06</v>
      </c>
      <c r="H95" s="33">
        <v>0.91</v>
      </c>
      <c r="I95" s="25">
        <f t="shared" si="21"/>
        <v>2.8746</v>
      </c>
      <c r="J95" s="35">
        <v>1</v>
      </c>
      <c r="K95" s="33">
        <v>0</v>
      </c>
      <c r="L95" s="33">
        <v>0</v>
      </c>
      <c r="M95" s="29">
        <f t="shared" si="22"/>
        <v>1</v>
      </c>
      <c r="N95" s="34">
        <v>1.13</v>
      </c>
      <c r="O95" s="31">
        <v>0.5</v>
      </c>
      <c r="P95" s="37">
        <f t="shared" si="23"/>
        <v>73844.329904775</v>
      </c>
      <c r="Q95" s="39"/>
    </row>
    <row r="96" customHeight="1" spans="1:17">
      <c r="A96" s="32">
        <v>2873</v>
      </c>
      <c r="B96" s="21">
        <v>2.76</v>
      </c>
      <c r="C96" s="33">
        <v>1.75</v>
      </c>
      <c r="D96" s="33">
        <v>4310</v>
      </c>
      <c r="E96" s="22">
        <f t="shared" si="20"/>
        <v>18186.59</v>
      </c>
      <c r="F96" s="34">
        <v>2.5</v>
      </c>
      <c r="G96" s="33">
        <v>2.06</v>
      </c>
      <c r="H96" s="33">
        <v>0.91</v>
      </c>
      <c r="I96" s="25">
        <f t="shared" si="21"/>
        <v>2.8746</v>
      </c>
      <c r="J96" s="35">
        <v>1.5</v>
      </c>
      <c r="K96" s="33">
        <v>230</v>
      </c>
      <c r="L96" s="36">
        <v>0.85</v>
      </c>
      <c r="M96" s="29">
        <f t="shared" si="22"/>
        <v>2.24226993865031</v>
      </c>
      <c r="N96" s="34">
        <v>1.13</v>
      </c>
      <c r="O96" s="31">
        <v>0.5</v>
      </c>
      <c r="P96" s="37">
        <f t="shared" si="23"/>
        <v>248368.381627879</v>
      </c>
      <c r="Q96" s="39"/>
    </row>
    <row r="97" customHeight="1" spans="1:17">
      <c r="A97" s="32">
        <v>2873</v>
      </c>
      <c r="B97" s="21">
        <v>2.76</v>
      </c>
      <c r="C97" s="33">
        <v>1.75</v>
      </c>
      <c r="D97" s="33">
        <v>4310</v>
      </c>
      <c r="E97" s="22">
        <f t="shared" si="20"/>
        <v>18186.59</v>
      </c>
      <c r="F97" s="34">
        <v>2.5</v>
      </c>
      <c r="G97" s="33">
        <v>2.06</v>
      </c>
      <c r="H97" s="33">
        <v>0.91</v>
      </c>
      <c r="I97" s="25">
        <f t="shared" si="21"/>
        <v>2.8746</v>
      </c>
      <c r="J97" s="35">
        <v>1</v>
      </c>
      <c r="K97" s="33">
        <v>0</v>
      </c>
      <c r="L97" s="33">
        <v>0</v>
      </c>
      <c r="M97" s="29">
        <f t="shared" si="22"/>
        <v>1</v>
      </c>
      <c r="N97" s="34">
        <v>1.13</v>
      </c>
      <c r="O97" s="31">
        <v>0.5</v>
      </c>
      <c r="P97" s="37">
        <f t="shared" si="23"/>
        <v>73844.329904775</v>
      </c>
      <c r="Q97" s="39"/>
    </row>
    <row r="98" customHeight="1" spans="1:17">
      <c r="A98" s="32">
        <v>2873</v>
      </c>
      <c r="B98" s="21">
        <v>2.76</v>
      </c>
      <c r="C98" s="33">
        <v>1.75</v>
      </c>
      <c r="D98" s="33">
        <v>4310</v>
      </c>
      <c r="E98" s="22">
        <f t="shared" si="20"/>
        <v>18186.59</v>
      </c>
      <c r="F98" s="34">
        <v>2.5</v>
      </c>
      <c r="G98" s="33">
        <v>2.06</v>
      </c>
      <c r="H98" s="33">
        <v>0.91</v>
      </c>
      <c r="I98" s="25">
        <f t="shared" si="21"/>
        <v>2.8746</v>
      </c>
      <c r="J98" s="35">
        <v>1.5</v>
      </c>
      <c r="K98" s="33">
        <v>230</v>
      </c>
      <c r="L98" s="36">
        <v>0.85</v>
      </c>
      <c r="M98" s="29">
        <f t="shared" si="22"/>
        <v>2.24226993865031</v>
      </c>
      <c r="N98" s="34">
        <v>1.13</v>
      </c>
      <c r="O98" s="31">
        <v>0.5</v>
      </c>
      <c r="P98" s="37">
        <f t="shared" si="23"/>
        <v>248368.381627879</v>
      </c>
      <c r="Q98" s="39"/>
    </row>
    <row r="99" customHeight="1" spans="1:17">
      <c r="A99" s="32">
        <v>2873</v>
      </c>
      <c r="B99" s="21">
        <v>2.76</v>
      </c>
      <c r="C99" s="33">
        <v>1.75</v>
      </c>
      <c r="D99" s="33">
        <v>4310</v>
      </c>
      <c r="E99" s="22">
        <f t="shared" si="20"/>
        <v>18186.59</v>
      </c>
      <c r="F99" s="34">
        <v>2.5</v>
      </c>
      <c r="G99" s="33">
        <v>2.06</v>
      </c>
      <c r="H99" s="33">
        <v>0.91</v>
      </c>
      <c r="I99" s="25">
        <f t="shared" si="21"/>
        <v>2.8746</v>
      </c>
      <c r="J99" s="35">
        <v>1</v>
      </c>
      <c r="K99" s="33">
        <v>0</v>
      </c>
      <c r="L99" s="33">
        <v>0</v>
      </c>
      <c r="M99" s="29">
        <f t="shared" si="22"/>
        <v>1</v>
      </c>
      <c r="N99" s="34">
        <v>1.13</v>
      </c>
      <c r="O99" s="31">
        <v>0.5</v>
      </c>
      <c r="P99" s="37">
        <f t="shared" si="23"/>
        <v>73844.329904775</v>
      </c>
      <c r="Q99" s="39"/>
    </row>
    <row r="100" customHeight="1" spans="1:17">
      <c r="A100" s="32">
        <v>2873</v>
      </c>
      <c r="B100" s="21">
        <v>2.76</v>
      </c>
      <c r="C100" s="33">
        <v>1.75</v>
      </c>
      <c r="D100" s="33">
        <v>4310</v>
      </c>
      <c r="E100" s="22">
        <f t="shared" si="20"/>
        <v>18186.59</v>
      </c>
      <c r="F100" s="34">
        <v>2.5</v>
      </c>
      <c r="G100" s="33">
        <v>2.06</v>
      </c>
      <c r="H100" s="33">
        <v>0.91</v>
      </c>
      <c r="I100" s="25">
        <f t="shared" si="21"/>
        <v>2.8746</v>
      </c>
      <c r="J100" s="35">
        <v>1.5</v>
      </c>
      <c r="K100" s="33">
        <v>230</v>
      </c>
      <c r="L100" s="36">
        <v>0.85</v>
      </c>
      <c r="M100" s="29">
        <f t="shared" si="22"/>
        <v>2.24226993865031</v>
      </c>
      <c r="N100" s="34">
        <v>1.13</v>
      </c>
      <c r="O100" s="31">
        <v>0.5</v>
      </c>
      <c r="P100" s="37">
        <f t="shared" si="23"/>
        <v>248368.381627879</v>
      </c>
      <c r="Q100" s="39"/>
    </row>
    <row r="101" customHeight="1" spans="1:17">
      <c r="A101" s="32">
        <v>2873</v>
      </c>
      <c r="B101" s="21">
        <v>2.76</v>
      </c>
      <c r="C101" s="33">
        <v>1.75</v>
      </c>
      <c r="D101" s="33">
        <v>4310</v>
      </c>
      <c r="E101" s="22">
        <f t="shared" si="20"/>
        <v>18186.59</v>
      </c>
      <c r="F101" s="34">
        <v>2.5</v>
      </c>
      <c r="G101" s="33">
        <v>2.06</v>
      </c>
      <c r="H101" s="33">
        <v>0.91</v>
      </c>
      <c r="I101" s="25">
        <f t="shared" si="21"/>
        <v>2.8746</v>
      </c>
      <c r="J101" s="35">
        <v>1</v>
      </c>
      <c r="K101" s="33">
        <v>0</v>
      </c>
      <c r="L101" s="33">
        <v>0</v>
      </c>
      <c r="M101" s="29">
        <f t="shared" si="22"/>
        <v>1</v>
      </c>
      <c r="N101" s="34">
        <v>1.13</v>
      </c>
      <c r="O101" s="31">
        <v>0.5</v>
      </c>
      <c r="P101" s="37">
        <f t="shared" si="23"/>
        <v>73844.329904775</v>
      </c>
      <c r="Q101" s="39"/>
    </row>
    <row r="102" customHeight="1" spans="1:17">
      <c r="A102" s="32">
        <v>2873</v>
      </c>
      <c r="B102" s="21">
        <v>2.76</v>
      </c>
      <c r="C102" s="33">
        <v>1</v>
      </c>
      <c r="D102" s="33">
        <v>4310</v>
      </c>
      <c r="E102" s="22">
        <f t="shared" si="20"/>
        <v>12239.48</v>
      </c>
      <c r="F102" s="34">
        <v>1.9</v>
      </c>
      <c r="G102" s="33">
        <v>2.06</v>
      </c>
      <c r="H102" s="33">
        <v>0.91</v>
      </c>
      <c r="I102" s="25">
        <f t="shared" si="21"/>
        <v>2.8746</v>
      </c>
      <c r="J102" s="35">
        <v>1.5</v>
      </c>
      <c r="K102" s="33">
        <v>230</v>
      </c>
      <c r="L102" s="36">
        <v>0.85</v>
      </c>
      <c r="M102" s="29">
        <f t="shared" si="22"/>
        <v>2.24226993865031</v>
      </c>
      <c r="N102" s="34">
        <v>1.13</v>
      </c>
      <c r="O102" s="31">
        <v>0.5</v>
      </c>
      <c r="P102" s="37">
        <f t="shared" si="23"/>
        <v>127034.473096428</v>
      </c>
      <c r="Q102" s="39"/>
    </row>
    <row r="103" customHeight="1" spans="1:17">
      <c r="A103" s="32">
        <v>2873</v>
      </c>
      <c r="B103" s="21">
        <v>2.76</v>
      </c>
      <c r="C103" s="33">
        <v>1</v>
      </c>
      <c r="D103" s="33">
        <v>4310</v>
      </c>
      <c r="E103" s="22">
        <f t="shared" si="20"/>
        <v>12239.48</v>
      </c>
      <c r="F103" s="34">
        <v>1.9</v>
      </c>
      <c r="G103" s="33">
        <v>2.06</v>
      </c>
      <c r="H103" s="33">
        <v>0.91</v>
      </c>
      <c r="I103" s="25">
        <f t="shared" si="21"/>
        <v>2.8746</v>
      </c>
      <c r="J103" s="35">
        <v>1</v>
      </c>
      <c r="K103" s="33">
        <v>0</v>
      </c>
      <c r="L103" s="33">
        <v>0</v>
      </c>
      <c r="M103" s="29">
        <f t="shared" si="22"/>
        <v>1</v>
      </c>
      <c r="N103" s="34">
        <v>1.13</v>
      </c>
      <c r="O103" s="31">
        <v>0.5</v>
      </c>
      <c r="P103" s="37">
        <f t="shared" si="23"/>
        <v>37769.604484788</v>
      </c>
      <c r="Q103" s="39"/>
    </row>
    <row r="104" customHeight="1" spans="1:17">
      <c r="A104" s="32">
        <v>2873</v>
      </c>
      <c r="B104" s="21">
        <v>2.76</v>
      </c>
      <c r="C104" s="33">
        <v>1</v>
      </c>
      <c r="D104" s="33">
        <v>4310</v>
      </c>
      <c r="E104" s="22">
        <f t="shared" si="20"/>
        <v>12239.48</v>
      </c>
      <c r="F104" s="34">
        <v>1.9</v>
      </c>
      <c r="G104" s="33">
        <v>2.06</v>
      </c>
      <c r="H104" s="33">
        <v>0.91</v>
      </c>
      <c r="I104" s="25">
        <f t="shared" si="21"/>
        <v>2.8746</v>
      </c>
      <c r="J104" s="35">
        <v>1.5</v>
      </c>
      <c r="K104" s="33">
        <v>230</v>
      </c>
      <c r="L104" s="36">
        <v>0.85</v>
      </c>
      <c r="M104" s="29">
        <f t="shared" si="22"/>
        <v>2.24226993865031</v>
      </c>
      <c r="N104" s="34">
        <v>1.13</v>
      </c>
      <c r="O104" s="31">
        <v>0.5</v>
      </c>
      <c r="P104" s="37">
        <f t="shared" si="23"/>
        <v>127034.473096428</v>
      </c>
      <c r="Q104" s="39"/>
    </row>
    <row r="105" customHeight="1" spans="1:17">
      <c r="A105" s="32">
        <v>2873</v>
      </c>
      <c r="B105" s="21">
        <v>2.76</v>
      </c>
      <c r="C105" s="33">
        <v>1</v>
      </c>
      <c r="D105" s="33">
        <v>4310</v>
      </c>
      <c r="E105" s="22">
        <f t="shared" si="20"/>
        <v>12239.48</v>
      </c>
      <c r="F105" s="34">
        <v>1.9</v>
      </c>
      <c r="G105" s="33">
        <v>2.06</v>
      </c>
      <c r="H105" s="33">
        <v>0.91</v>
      </c>
      <c r="I105" s="25">
        <f t="shared" si="21"/>
        <v>2.8746</v>
      </c>
      <c r="J105" s="35">
        <v>1</v>
      </c>
      <c r="K105" s="33">
        <v>0</v>
      </c>
      <c r="L105" s="33">
        <v>0</v>
      </c>
      <c r="M105" s="29">
        <f t="shared" si="22"/>
        <v>1</v>
      </c>
      <c r="N105" s="34">
        <v>1.13</v>
      </c>
      <c r="O105" s="31">
        <v>0.5</v>
      </c>
      <c r="P105" s="37">
        <f t="shared" si="23"/>
        <v>37769.604484788</v>
      </c>
      <c r="Q105" s="39"/>
    </row>
    <row r="106" customHeight="1" spans="1:17">
      <c r="A106" s="32">
        <v>2873</v>
      </c>
      <c r="B106" s="21">
        <v>2.76</v>
      </c>
      <c r="C106" s="33">
        <v>1</v>
      </c>
      <c r="D106" s="33">
        <v>4310</v>
      </c>
      <c r="E106" s="22">
        <f t="shared" si="20"/>
        <v>12239.48</v>
      </c>
      <c r="F106" s="34">
        <v>1.5</v>
      </c>
      <c r="G106" s="33">
        <v>2.06</v>
      </c>
      <c r="H106" s="33">
        <v>0.91</v>
      </c>
      <c r="I106" s="25">
        <f t="shared" si="21"/>
        <v>2.8746</v>
      </c>
      <c r="J106" s="35">
        <v>1.5</v>
      </c>
      <c r="K106" s="33">
        <v>230</v>
      </c>
      <c r="L106" s="36">
        <v>0.85</v>
      </c>
      <c r="M106" s="29">
        <f t="shared" si="22"/>
        <v>2.24226993865031</v>
      </c>
      <c r="N106" s="34">
        <v>1.13</v>
      </c>
      <c r="O106" s="31">
        <v>0.5</v>
      </c>
      <c r="P106" s="37">
        <f t="shared" si="23"/>
        <v>100290.37349718</v>
      </c>
      <c r="Q106" s="39"/>
    </row>
    <row r="107" customHeight="1" spans="1:17">
      <c r="A107" s="32">
        <v>2873</v>
      </c>
      <c r="B107" s="21">
        <v>2.76</v>
      </c>
      <c r="C107" s="33">
        <v>1</v>
      </c>
      <c r="D107" s="33">
        <v>4310</v>
      </c>
      <c r="E107" s="22">
        <f t="shared" si="20"/>
        <v>12239.48</v>
      </c>
      <c r="F107" s="34">
        <v>1.5</v>
      </c>
      <c r="G107" s="33">
        <v>2.06</v>
      </c>
      <c r="H107" s="33">
        <v>0.91</v>
      </c>
      <c r="I107" s="25">
        <f t="shared" si="21"/>
        <v>2.8746</v>
      </c>
      <c r="J107" s="35">
        <v>1</v>
      </c>
      <c r="K107" s="33">
        <v>0</v>
      </c>
      <c r="L107" s="33">
        <v>0</v>
      </c>
      <c r="M107" s="29">
        <f t="shared" si="22"/>
        <v>1</v>
      </c>
      <c r="N107" s="34">
        <v>1.13</v>
      </c>
      <c r="O107" s="31">
        <v>0.5</v>
      </c>
      <c r="P107" s="37">
        <f t="shared" si="23"/>
        <v>29818.10880378</v>
      </c>
      <c r="Q107" s="39"/>
    </row>
    <row r="108" customHeight="1" spans="1:17">
      <c r="A108" s="32">
        <v>2873</v>
      </c>
      <c r="B108" s="21">
        <v>1.3</v>
      </c>
      <c r="C108" s="33">
        <v>1</v>
      </c>
      <c r="D108" s="33">
        <v>0</v>
      </c>
      <c r="E108" s="22">
        <f t="shared" si="20"/>
        <v>3734.9</v>
      </c>
      <c r="F108" s="34">
        <v>1</v>
      </c>
      <c r="G108" s="33">
        <v>2.06</v>
      </c>
      <c r="H108" s="33">
        <v>0.91</v>
      </c>
      <c r="I108" s="25">
        <f t="shared" si="21"/>
        <v>2.8746</v>
      </c>
      <c r="J108" s="35">
        <v>1.5</v>
      </c>
      <c r="K108" s="33">
        <v>230</v>
      </c>
      <c r="L108" s="36">
        <v>0.85</v>
      </c>
      <c r="M108" s="29">
        <f t="shared" si="22"/>
        <v>2.24226993865031</v>
      </c>
      <c r="N108" s="34">
        <v>1.13</v>
      </c>
      <c r="O108" s="31">
        <v>0.5</v>
      </c>
      <c r="P108" s="37">
        <f t="shared" si="23"/>
        <v>20402.5288642228</v>
      </c>
      <c r="Q108" s="39"/>
    </row>
    <row r="109" customHeight="1" spans="1:17">
      <c r="A109" s="32">
        <v>2873</v>
      </c>
      <c r="B109" s="21">
        <v>0.96</v>
      </c>
      <c r="C109" s="33">
        <v>1</v>
      </c>
      <c r="D109" s="33">
        <v>0</v>
      </c>
      <c r="E109" s="22">
        <f t="shared" si="20"/>
        <v>2758.08</v>
      </c>
      <c r="F109" s="34">
        <v>1</v>
      </c>
      <c r="G109" s="33">
        <v>2.06</v>
      </c>
      <c r="H109" s="33">
        <v>0.91</v>
      </c>
      <c r="I109" s="25">
        <f t="shared" si="21"/>
        <v>2.8746</v>
      </c>
      <c r="J109" s="35">
        <v>1</v>
      </c>
      <c r="K109" s="33">
        <v>0</v>
      </c>
      <c r="L109" s="33">
        <v>0</v>
      </c>
      <c r="M109" s="29">
        <f t="shared" si="22"/>
        <v>1</v>
      </c>
      <c r="N109" s="34">
        <v>1.13</v>
      </c>
      <c r="O109" s="31">
        <v>0.5</v>
      </c>
      <c r="P109" s="37">
        <f t="shared" si="23"/>
        <v>4479.53287392</v>
      </c>
      <c r="Q109" s="39"/>
    </row>
    <row r="110" customHeight="1" spans="1:17">
      <c r="A110" s="32">
        <v>2873</v>
      </c>
      <c r="B110" s="21">
        <v>1.16</v>
      </c>
      <c r="C110" s="33">
        <v>1</v>
      </c>
      <c r="D110" s="33">
        <v>0</v>
      </c>
      <c r="E110" s="22">
        <f t="shared" si="20"/>
        <v>3332.68</v>
      </c>
      <c r="F110" s="34">
        <v>1</v>
      </c>
      <c r="G110" s="33">
        <v>2.06</v>
      </c>
      <c r="H110" s="33">
        <v>0.91</v>
      </c>
      <c r="I110" s="25">
        <f t="shared" si="21"/>
        <v>2.8746</v>
      </c>
      <c r="J110" s="35">
        <v>1</v>
      </c>
      <c r="K110" s="33">
        <v>0</v>
      </c>
      <c r="L110" s="33">
        <v>0</v>
      </c>
      <c r="M110" s="29">
        <f t="shared" si="22"/>
        <v>1</v>
      </c>
      <c r="N110" s="34">
        <v>1.13</v>
      </c>
      <c r="O110" s="31">
        <v>0.5</v>
      </c>
      <c r="P110" s="37">
        <f t="shared" si="23"/>
        <v>5412.76888932</v>
      </c>
      <c r="Q110" s="39"/>
    </row>
    <row r="111" customHeight="1" spans="1:17">
      <c r="A111" s="32">
        <v>2873</v>
      </c>
      <c r="B111" s="21">
        <v>2.67</v>
      </c>
      <c r="C111" s="33">
        <v>1</v>
      </c>
      <c r="D111" s="33">
        <v>4310</v>
      </c>
      <c r="E111" s="22">
        <f t="shared" si="20"/>
        <v>11980.91</v>
      </c>
      <c r="F111" s="34">
        <v>1</v>
      </c>
      <c r="G111" s="33">
        <v>2.06</v>
      </c>
      <c r="H111" s="33">
        <v>0.91</v>
      </c>
      <c r="I111" s="25">
        <f t="shared" si="21"/>
        <v>2.8746</v>
      </c>
      <c r="J111" s="35">
        <v>1.5</v>
      </c>
      <c r="K111" s="33">
        <v>230</v>
      </c>
      <c r="L111" s="36">
        <v>0.85</v>
      </c>
      <c r="M111" s="29">
        <f t="shared" si="22"/>
        <v>2.24226993865031</v>
      </c>
      <c r="N111" s="34">
        <v>1.13</v>
      </c>
      <c r="O111" s="31">
        <v>0.5</v>
      </c>
      <c r="P111" s="37">
        <f t="shared" si="23"/>
        <v>65447.7662305968</v>
      </c>
      <c r="Q111" s="39"/>
    </row>
    <row r="112" customHeight="1" spans="1:17">
      <c r="A112" s="32">
        <v>2873</v>
      </c>
      <c r="B112" s="21">
        <v>2.16</v>
      </c>
      <c r="C112" s="33">
        <v>1</v>
      </c>
      <c r="D112" s="33">
        <v>4310</v>
      </c>
      <c r="E112" s="22">
        <f t="shared" si="20"/>
        <v>10515.68</v>
      </c>
      <c r="F112" s="34">
        <v>1</v>
      </c>
      <c r="G112" s="33">
        <v>2.06</v>
      </c>
      <c r="H112" s="33">
        <v>0.91</v>
      </c>
      <c r="I112" s="25">
        <f t="shared" si="21"/>
        <v>2.8746</v>
      </c>
      <c r="J112" s="35">
        <v>1</v>
      </c>
      <c r="K112" s="33">
        <v>0</v>
      </c>
      <c r="L112" s="33">
        <v>0</v>
      </c>
      <c r="M112" s="29">
        <f t="shared" si="22"/>
        <v>1</v>
      </c>
      <c r="N112" s="34">
        <v>1.13</v>
      </c>
      <c r="O112" s="31">
        <v>0.5</v>
      </c>
      <c r="P112" s="37">
        <f t="shared" si="23"/>
        <v>17079.03115632</v>
      </c>
      <c r="Q112" s="39"/>
    </row>
    <row r="113" customHeight="1" spans="1:17">
      <c r="A113" s="32">
        <v>2873</v>
      </c>
      <c r="B113" s="21">
        <v>2.38</v>
      </c>
      <c r="C113" s="33">
        <v>1</v>
      </c>
      <c r="D113" s="33">
        <v>4310</v>
      </c>
      <c r="E113" s="22">
        <f t="shared" si="20"/>
        <v>11147.74</v>
      </c>
      <c r="F113" s="34">
        <v>1</v>
      </c>
      <c r="G113" s="33">
        <v>2.06</v>
      </c>
      <c r="H113" s="33">
        <v>0.91</v>
      </c>
      <c r="I113" s="25">
        <f t="shared" si="21"/>
        <v>2.8746</v>
      </c>
      <c r="J113" s="35">
        <v>1</v>
      </c>
      <c r="K113" s="33">
        <v>0</v>
      </c>
      <c r="L113" s="33">
        <v>0</v>
      </c>
      <c r="M113" s="29">
        <f t="shared" si="22"/>
        <v>1</v>
      </c>
      <c r="N113" s="34">
        <v>1.13</v>
      </c>
      <c r="O113" s="31">
        <v>0.5</v>
      </c>
      <c r="P113" s="37">
        <f t="shared" si="23"/>
        <v>18105.59077326</v>
      </c>
      <c r="Q113" s="39"/>
    </row>
    <row r="114" customHeight="1" spans="1:17">
      <c r="A114" s="42" t="s">
        <v>38</v>
      </c>
      <c r="B114" s="43"/>
      <c r="C114" s="43"/>
      <c r="D114" s="43"/>
      <c r="E114" s="43"/>
      <c r="F114" s="43"/>
      <c r="G114" s="43"/>
      <c r="H114" s="44">
        <f>SUM(P92:P113)</f>
        <v>2201707.4139143</v>
      </c>
      <c r="I114" s="45"/>
      <c r="J114" s="45"/>
      <c r="K114" s="45"/>
      <c r="L114" s="45"/>
      <c r="M114" s="45"/>
      <c r="N114" s="45"/>
      <c r="O114" s="45"/>
      <c r="P114" s="46"/>
      <c r="Q114" s="47"/>
    </row>
    <row r="115" customHeight="1" spans="1:17">
      <c r="A115" s="48"/>
      <c r="B115" s="48"/>
      <c r="C115" s="48"/>
      <c r="D115" s="48"/>
      <c r="E115" s="48"/>
      <c r="F115" s="48"/>
      <c r="G115" s="48"/>
      <c r="H115" s="49"/>
      <c r="I115" s="50"/>
      <c r="J115" s="50"/>
      <c r="K115" s="50"/>
      <c r="L115" s="50"/>
      <c r="M115" s="50"/>
      <c r="N115" s="50"/>
      <c r="O115" s="50"/>
      <c r="P115" s="50"/>
      <c r="Q115" s="47"/>
    </row>
    <row r="116" customHeight="1" spans="1:17">
      <c r="A116" s="48"/>
      <c r="B116" s="48"/>
      <c r="C116" s="48"/>
      <c r="D116" s="48"/>
      <c r="E116" s="48"/>
      <c r="F116" s="48"/>
      <c r="G116" s="48"/>
      <c r="H116" s="51"/>
      <c r="I116" s="52"/>
      <c r="J116" s="52"/>
      <c r="K116" s="52"/>
      <c r="L116" s="52"/>
      <c r="M116" s="52"/>
      <c r="N116" s="52"/>
      <c r="O116" s="52"/>
      <c r="P116" s="52"/>
      <c r="Q116" s="53"/>
    </row>
    <row r="118" customHeight="1" spans="1:17">
      <c r="A118" s="2" t="s">
        <v>12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5"/>
    </row>
    <row r="119" customHeight="1" spans="1:17">
      <c r="A119" s="6" t="s">
        <v>13</v>
      </c>
      <c r="B119" s="7"/>
      <c r="C119" s="7"/>
      <c r="D119" s="7"/>
      <c r="E119" s="8"/>
      <c r="F119" s="9" t="s">
        <v>14</v>
      </c>
      <c r="G119" s="10"/>
      <c r="H119" s="10"/>
      <c r="I119" s="11"/>
      <c r="J119" s="12" t="s">
        <v>15</v>
      </c>
      <c r="K119" s="13"/>
      <c r="L119" s="14"/>
      <c r="M119" s="15"/>
      <c r="N119" s="16" t="s">
        <v>16</v>
      </c>
      <c r="O119" s="17"/>
      <c r="P119" s="18" t="s">
        <v>17</v>
      </c>
      <c r="Q119" s="19" t="s">
        <v>18</v>
      </c>
    </row>
    <row r="120" customHeight="1" spans="1:17">
      <c r="A120" s="20" t="s">
        <v>19</v>
      </c>
      <c r="B120" s="21" t="s">
        <v>20</v>
      </c>
      <c r="C120" s="21" t="s">
        <v>21</v>
      </c>
      <c r="D120" s="21" t="s">
        <v>22</v>
      </c>
      <c r="E120" s="22" t="s">
        <v>13</v>
      </c>
      <c r="F120" s="23" t="s">
        <v>23</v>
      </c>
      <c r="G120" s="24" t="s">
        <v>24</v>
      </c>
      <c r="H120" s="24" t="s">
        <v>25</v>
      </c>
      <c r="I120" s="25" t="s">
        <v>26</v>
      </c>
      <c r="J120" s="26" t="s">
        <v>27</v>
      </c>
      <c r="K120" s="27" t="s">
        <v>28</v>
      </c>
      <c r="L120" s="28" t="s">
        <v>29</v>
      </c>
      <c r="M120" s="29" t="s">
        <v>30</v>
      </c>
      <c r="N120" s="30" t="s">
        <v>31</v>
      </c>
      <c r="O120" s="31" t="s">
        <v>32</v>
      </c>
      <c r="P120" s="18"/>
      <c r="Q120" s="19"/>
    </row>
    <row r="121" customHeight="1" spans="1:17">
      <c r="A121" s="32">
        <v>2873</v>
      </c>
      <c r="B121" s="21">
        <v>2.76</v>
      </c>
      <c r="C121" s="33">
        <v>1.75</v>
      </c>
      <c r="D121" s="33">
        <v>4310</v>
      </c>
      <c r="E121" s="22">
        <f t="shared" ref="E121:E142" si="24">A121*B121*C121+D121</f>
        <v>18186.59</v>
      </c>
      <c r="F121" s="34">
        <v>2.9</v>
      </c>
      <c r="G121" s="33">
        <v>2.06</v>
      </c>
      <c r="H121" s="33">
        <v>0.91</v>
      </c>
      <c r="I121" s="25">
        <f t="shared" ref="I121:I142" si="25">G121*H121+1</f>
        <v>2.8746</v>
      </c>
      <c r="J121" s="35">
        <v>1.5</v>
      </c>
      <c r="K121" s="33">
        <v>230</v>
      </c>
      <c r="L121" s="36">
        <v>0.85</v>
      </c>
      <c r="M121" s="29">
        <f t="shared" ref="M121:M142" si="26">1+2.78*K121/(K121+1400)+L121</f>
        <v>2.24226993865031</v>
      </c>
      <c r="N121" s="34">
        <v>1.13</v>
      </c>
      <c r="O121" s="31">
        <v>0.5</v>
      </c>
      <c r="P121" s="37">
        <f t="shared" ref="P121:P142" si="27">E121*F121*I121*J121*(M121)*N121*O121</f>
        <v>288107.32268834</v>
      </c>
      <c r="Q121" s="38"/>
    </row>
    <row r="122" customHeight="1" spans="1:17">
      <c r="A122" s="32">
        <v>2873</v>
      </c>
      <c r="B122" s="21">
        <v>2.76</v>
      </c>
      <c r="C122" s="33">
        <v>1.75</v>
      </c>
      <c r="D122" s="33">
        <v>4310</v>
      </c>
      <c r="E122" s="22">
        <f t="shared" si="24"/>
        <v>18186.59</v>
      </c>
      <c r="F122" s="34">
        <v>2.9</v>
      </c>
      <c r="G122" s="33">
        <v>2.06</v>
      </c>
      <c r="H122" s="33">
        <v>0.91</v>
      </c>
      <c r="I122" s="25">
        <f t="shared" si="25"/>
        <v>2.8746</v>
      </c>
      <c r="J122" s="35">
        <v>1</v>
      </c>
      <c r="K122" s="33">
        <v>0</v>
      </c>
      <c r="L122" s="33">
        <v>0</v>
      </c>
      <c r="M122" s="29">
        <f t="shared" si="26"/>
        <v>1</v>
      </c>
      <c r="N122" s="34">
        <v>1.13</v>
      </c>
      <c r="O122" s="31">
        <v>0.5</v>
      </c>
      <c r="P122" s="37">
        <f t="shared" si="27"/>
        <v>85659.422689539</v>
      </c>
      <c r="Q122" s="39"/>
    </row>
    <row r="123" customHeight="1" spans="1:17">
      <c r="A123" s="32">
        <v>2873</v>
      </c>
      <c r="B123" s="21">
        <v>2.76</v>
      </c>
      <c r="C123" s="33">
        <v>1.75</v>
      </c>
      <c r="D123" s="33">
        <v>4310</v>
      </c>
      <c r="E123" s="22">
        <f t="shared" si="24"/>
        <v>18186.59</v>
      </c>
      <c r="F123" s="34">
        <v>2.9</v>
      </c>
      <c r="G123" s="33">
        <v>2.06</v>
      </c>
      <c r="H123" s="33">
        <v>0.91</v>
      </c>
      <c r="I123" s="25">
        <f t="shared" si="25"/>
        <v>2.8746</v>
      </c>
      <c r="J123" s="35">
        <v>1.5</v>
      </c>
      <c r="K123" s="33">
        <v>230</v>
      </c>
      <c r="L123" s="36">
        <v>0.85</v>
      </c>
      <c r="M123" s="29">
        <f t="shared" si="26"/>
        <v>2.24226993865031</v>
      </c>
      <c r="N123" s="34">
        <v>1.13</v>
      </c>
      <c r="O123" s="31">
        <v>0.5</v>
      </c>
      <c r="P123" s="37">
        <f t="shared" si="27"/>
        <v>288107.32268834</v>
      </c>
      <c r="Q123" s="39"/>
    </row>
    <row r="124" customHeight="1" spans="1:17">
      <c r="A124" s="32">
        <v>2873</v>
      </c>
      <c r="B124" s="21">
        <v>2.76</v>
      </c>
      <c r="C124" s="33">
        <v>1.75</v>
      </c>
      <c r="D124" s="33">
        <v>4310</v>
      </c>
      <c r="E124" s="22">
        <f t="shared" si="24"/>
        <v>18186.59</v>
      </c>
      <c r="F124" s="34">
        <v>2.9</v>
      </c>
      <c r="G124" s="33">
        <v>2.06</v>
      </c>
      <c r="H124" s="33">
        <v>0.91</v>
      </c>
      <c r="I124" s="25">
        <f t="shared" si="25"/>
        <v>2.8746</v>
      </c>
      <c r="J124" s="35">
        <v>1</v>
      </c>
      <c r="K124" s="33">
        <v>0</v>
      </c>
      <c r="L124" s="33">
        <v>0</v>
      </c>
      <c r="M124" s="29">
        <f t="shared" si="26"/>
        <v>1</v>
      </c>
      <c r="N124" s="34">
        <v>1.13</v>
      </c>
      <c r="O124" s="31">
        <v>0.5</v>
      </c>
      <c r="P124" s="37">
        <f t="shared" si="27"/>
        <v>85659.422689539</v>
      </c>
      <c r="Q124" s="39"/>
    </row>
    <row r="125" customHeight="1" spans="1:17">
      <c r="A125" s="32">
        <v>2873</v>
      </c>
      <c r="B125" s="21">
        <v>2.76</v>
      </c>
      <c r="C125" s="33">
        <v>1.75</v>
      </c>
      <c r="D125" s="33">
        <v>4310</v>
      </c>
      <c r="E125" s="22">
        <f t="shared" si="24"/>
        <v>18186.59</v>
      </c>
      <c r="F125" s="34">
        <v>2.9</v>
      </c>
      <c r="G125" s="33">
        <v>2.06</v>
      </c>
      <c r="H125" s="33">
        <v>0.91</v>
      </c>
      <c r="I125" s="25">
        <f t="shared" si="25"/>
        <v>2.8746</v>
      </c>
      <c r="J125" s="35">
        <v>1.5</v>
      </c>
      <c r="K125" s="33">
        <v>230</v>
      </c>
      <c r="L125" s="36">
        <v>0.85</v>
      </c>
      <c r="M125" s="29">
        <f t="shared" si="26"/>
        <v>2.24226993865031</v>
      </c>
      <c r="N125" s="34">
        <v>1.13</v>
      </c>
      <c r="O125" s="31">
        <v>0.5</v>
      </c>
      <c r="P125" s="37">
        <f t="shared" si="27"/>
        <v>288107.32268834</v>
      </c>
      <c r="Q125" s="39"/>
    </row>
    <row r="126" customHeight="1" spans="1:17">
      <c r="A126" s="32">
        <v>2873</v>
      </c>
      <c r="B126" s="21">
        <v>2.76</v>
      </c>
      <c r="C126" s="33">
        <v>1.75</v>
      </c>
      <c r="D126" s="33">
        <v>4310</v>
      </c>
      <c r="E126" s="22">
        <f t="shared" si="24"/>
        <v>18186.59</v>
      </c>
      <c r="F126" s="34">
        <v>2.9</v>
      </c>
      <c r="G126" s="33">
        <v>2.06</v>
      </c>
      <c r="H126" s="33">
        <v>0.91</v>
      </c>
      <c r="I126" s="25">
        <f t="shared" si="25"/>
        <v>2.8746</v>
      </c>
      <c r="J126" s="35">
        <v>1</v>
      </c>
      <c r="K126" s="33">
        <v>0</v>
      </c>
      <c r="L126" s="33">
        <v>0</v>
      </c>
      <c r="M126" s="29">
        <f t="shared" si="26"/>
        <v>1</v>
      </c>
      <c r="N126" s="34">
        <v>1.13</v>
      </c>
      <c r="O126" s="31">
        <v>0.5</v>
      </c>
      <c r="P126" s="37">
        <f t="shared" si="27"/>
        <v>85659.422689539</v>
      </c>
      <c r="Q126" s="39"/>
    </row>
    <row r="127" customHeight="1" spans="1:17">
      <c r="A127" s="32">
        <v>2873</v>
      </c>
      <c r="B127" s="21">
        <v>2.76</v>
      </c>
      <c r="C127" s="33">
        <v>1.75</v>
      </c>
      <c r="D127" s="33">
        <v>4310</v>
      </c>
      <c r="E127" s="22">
        <f t="shared" si="24"/>
        <v>18186.59</v>
      </c>
      <c r="F127" s="34">
        <v>2.9</v>
      </c>
      <c r="G127" s="33">
        <v>2.06</v>
      </c>
      <c r="H127" s="33">
        <v>0.91</v>
      </c>
      <c r="I127" s="25">
        <f t="shared" si="25"/>
        <v>2.8746</v>
      </c>
      <c r="J127" s="35">
        <v>1.5</v>
      </c>
      <c r="K127" s="33">
        <v>230</v>
      </c>
      <c r="L127" s="36">
        <v>0.85</v>
      </c>
      <c r="M127" s="29">
        <f t="shared" si="26"/>
        <v>2.24226993865031</v>
      </c>
      <c r="N127" s="34">
        <v>1.13</v>
      </c>
      <c r="O127" s="31">
        <v>0.5</v>
      </c>
      <c r="P127" s="37">
        <f t="shared" si="27"/>
        <v>288107.32268834</v>
      </c>
      <c r="Q127" s="39"/>
    </row>
    <row r="128" customHeight="1" spans="1:17">
      <c r="A128" s="32">
        <v>2873</v>
      </c>
      <c r="B128" s="21">
        <v>2.76</v>
      </c>
      <c r="C128" s="33">
        <v>1.75</v>
      </c>
      <c r="D128" s="33">
        <v>4310</v>
      </c>
      <c r="E128" s="22">
        <f t="shared" si="24"/>
        <v>18186.59</v>
      </c>
      <c r="F128" s="34">
        <v>2.9</v>
      </c>
      <c r="G128" s="33">
        <v>2.06</v>
      </c>
      <c r="H128" s="33">
        <v>0.91</v>
      </c>
      <c r="I128" s="25">
        <f t="shared" si="25"/>
        <v>2.8746</v>
      </c>
      <c r="J128" s="35">
        <v>1</v>
      </c>
      <c r="K128" s="33">
        <v>0</v>
      </c>
      <c r="L128" s="33">
        <v>0</v>
      </c>
      <c r="M128" s="29">
        <f t="shared" si="26"/>
        <v>1</v>
      </c>
      <c r="N128" s="34">
        <v>1.13</v>
      </c>
      <c r="O128" s="31">
        <v>0.5</v>
      </c>
      <c r="P128" s="37">
        <f t="shared" si="27"/>
        <v>85659.422689539</v>
      </c>
      <c r="Q128" s="39"/>
    </row>
    <row r="129" customHeight="1" spans="1:17">
      <c r="A129" s="32">
        <v>2873</v>
      </c>
      <c r="B129" s="21">
        <v>2.76</v>
      </c>
      <c r="C129" s="33">
        <v>1.75</v>
      </c>
      <c r="D129" s="33">
        <v>4310</v>
      </c>
      <c r="E129" s="22">
        <f t="shared" si="24"/>
        <v>18186.59</v>
      </c>
      <c r="F129" s="34">
        <v>2.9</v>
      </c>
      <c r="G129" s="33">
        <v>2.06</v>
      </c>
      <c r="H129" s="33">
        <v>0.91</v>
      </c>
      <c r="I129" s="25">
        <f t="shared" si="25"/>
        <v>2.8746</v>
      </c>
      <c r="J129" s="35">
        <v>1.5</v>
      </c>
      <c r="K129" s="33">
        <v>230</v>
      </c>
      <c r="L129" s="36">
        <v>0.85</v>
      </c>
      <c r="M129" s="29">
        <f t="shared" si="26"/>
        <v>2.24226993865031</v>
      </c>
      <c r="N129" s="34">
        <v>1.13</v>
      </c>
      <c r="O129" s="31">
        <v>0.5</v>
      </c>
      <c r="P129" s="37">
        <f t="shared" si="27"/>
        <v>288107.32268834</v>
      </c>
      <c r="Q129" s="39"/>
    </row>
    <row r="130" customHeight="1" spans="1:17">
      <c r="A130" s="32">
        <v>2873</v>
      </c>
      <c r="B130" s="21">
        <v>2.76</v>
      </c>
      <c r="C130" s="33">
        <v>1.75</v>
      </c>
      <c r="D130" s="33">
        <v>4310</v>
      </c>
      <c r="E130" s="22">
        <f t="shared" si="24"/>
        <v>18186.59</v>
      </c>
      <c r="F130" s="34">
        <v>2.9</v>
      </c>
      <c r="G130" s="33">
        <v>2.06</v>
      </c>
      <c r="H130" s="33">
        <v>0.91</v>
      </c>
      <c r="I130" s="25">
        <f t="shared" si="25"/>
        <v>2.8746</v>
      </c>
      <c r="J130" s="35">
        <v>1</v>
      </c>
      <c r="K130" s="33">
        <v>0</v>
      </c>
      <c r="L130" s="33">
        <v>0</v>
      </c>
      <c r="M130" s="29">
        <f t="shared" si="26"/>
        <v>1</v>
      </c>
      <c r="N130" s="34">
        <v>1.13</v>
      </c>
      <c r="O130" s="31">
        <v>0.5</v>
      </c>
      <c r="P130" s="37">
        <f t="shared" si="27"/>
        <v>85659.422689539</v>
      </c>
      <c r="Q130" s="39"/>
    </row>
    <row r="131" customHeight="1" spans="1:17">
      <c r="A131" s="32">
        <v>2873</v>
      </c>
      <c r="B131" s="21">
        <v>2.76</v>
      </c>
      <c r="C131" s="33">
        <v>1</v>
      </c>
      <c r="D131" s="33">
        <v>4310</v>
      </c>
      <c r="E131" s="22">
        <f t="shared" si="24"/>
        <v>12239.48</v>
      </c>
      <c r="F131" s="34">
        <v>2.3</v>
      </c>
      <c r="G131" s="33">
        <v>2.06</v>
      </c>
      <c r="H131" s="33">
        <v>0.91</v>
      </c>
      <c r="I131" s="25">
        <f t="shared" si="25"/>
        <v>2.8746</v>
      </c>
      <c r="J131" s="35">
        <v>1.5</v>
      </c>
      <c r="K131" s="33">
        <v>230</v>
      </c>
      <c r="L131" s="36">
        <v>0.85</v>
      </c>
      <c r="M131" s="29">
        <f t="shared" si="26"/>
        <v>2.24226993865031</v>
      </c>
      <c r="N131" s="34">
        <v>1.13</v>
      </c>
      <c r="O131" s="31">
        <v>0.5</v>
      </c>
      <c r="P131" s="37">
        <f t="shared" si="27"/>
        <v>153778.572695676</v>
      </c>
      <c r="Q131" s="39"/>
    </row>
    <row r="132" customHeight="1" spans="1:17">
      <c r="A132" s="32">
        <v>2873</v>
      </c>
      <c r="B132" s="21">
        <v>2.76</v>
      </c>
      <c r="C132" s="33">
        <v>1</v>
      </c>
      <c r="D132" s="33">
        <v>4310</v>
      </c>
      <c r="E132" s="22">
        <f t="shared" si="24"/>
        <v>12239.48</v>
      </c>
      <c r="F132" s="34">
        <v>2.3</v>
      </c>
      <c r="G132" s="33">
        <v>2.06</v>
      </c>
      <c r="H132" s="33">
        <v>0.91</v>
      </c>
      <c r="I132" s="25">
        <f t="shared" si="25"/>
        <v>2.8746</v>
      </c>
      <c r="J132" s="35">
        <v>1</v>
      </c>
      <c r="K132" s="33">
        <v>0</v>
      </c>
      <c r="L132" s="33">
        <v>0</v>
      </c>
      <c r="M132" s="29">
        <f t="shared" si="26"/>
        <v>1</v>
      </c>
      <c r="N132" s="34">
        <v>1.13</v>
      </c>
      <c r="O132" s="31">
        <v>0.5</v>
      </c>
      <c r="P132" s="37">
        <f t="shared" si="27"/>
        <v>45721.100165796</v>
      </c>
      <c r="Q132" s="39"/>
    </row>
    <row r="133" customHeight="1" spans="1:17">
      <c r="A133" s="32">
        <v>2873</v>
      </c>
      <c r="B133" s="21">
        <v>2.76</v>
      </c>
      <c r="C133" s="33">
        <v>1</v>
      </c>
      <c r="D133" s="33">
        <v>4310</v>
      </c>
      <c r="E133" s="22">
        <f t="shared" si="24"/>
        <v>12239.48</v>
      </c>
      <c r="F133" s="34">
        <v>2.3</v>
      </c>
      <c r="G133" s="33">
        <v>2.06</v>
      </c>
      <c r="H133" s="33">
        <v>0.91</v>
      </c>
      <c r="I133" s="25">
        <f t="shared" si="25"/>
        <v>2.8746</v>
      </c>
      <c r="J133" s="35">
        <v>1.5</v>
      </c>
      <c r="K133" s="33">
        <v>230</v>
      </c>
      <c r="L133" s="36">
        <v>0.85</v>
      </c>
      <c r="M133" s="29">
        <f t="shared" si="26"/>
        <v>2.24226993865031</v>
      </c>
      <c r="N133" s="34">
        <v>1.13</v>
      </c>
      <c r="O133" s="31">
        <v>0.5</v>
      </c>
      <c r="P133" s="37">
        <f t="shared" si="27"/>
        <v>153778.572695676</v>
      </c>
      <c r="Q133" s="39"/>
    </row>
    <row r="134" customHeight="1" spans="1:17">
      <c r="A134" s="32">
        <v>2873</v>
      </c>
      <c r="B134" s="21">
        <v>2.76</v>
      </c>
      <c r="C134" s="33">
        <v>1</v>
      </c>
      <c r="D134" s="33">
        <v>4310</v>
      </c>
      <c r="E134" s="22">
        <f t="shared" si="24"/>
        <v>12239.48</v>
      </c>
      <c r="F134" s="34">
        <v>2.3</v>
      </c>
      <c r="G134" s="33">
        <v>2.06</v>
      </c>
      <c r="H134" s="33">
        <v>0.91</v>
      </c>
      <c r="I134" s="25">
        <f t="shared" si="25"/>
        <v>2.8746</v>
      </c>
      <c r="J134" s="35">
        <v>1</v>
      </c>
      <c r="K134" s="33">
        <v>0</v>
      </c>
      <c r="L134" s="33">
        <v>0</v>
      </c>
      <c r="M134" s="29">
        <f t="shared" si="26"/>
        <v>1</v>
      </c>
      <c r="N134" s="34">
        <v>1.13</v>
      </c>
      <c r="O134" s="31">
        <v>0.5</v>
      </c>
      <c r="P134" s="37">
        <f t="shared" si="27"/>
        <v>45721.100165796</v>
      </c>
      <c r="Q134" s="39"/>
    </row>
    <row r="135" customHeight="1" spans="1:17">
      <c r="A135" s="32">
        <v>2873</v>
      </c>
      <c r="B135" s="21">
        <v>2.76</v>
      </c>
      <c r="C135" s="33">
        <v>1</v>
      </c>
      <c r="D135" s="33">
        <v>4310</v>
      </c>
      <c r="E135" s="22">
        <f t="shared" si="24"/>
        <v>12239.48</v>
      </c>
      <c r="F135" s="34">
        <v>1.9</v>
      </c>
      <c r="G135" s="33">
        <v>2.06</v>
      </c>
      <c r="H135" s="33">
        <v>0.91</v>
      </c>
      <c r="I135" s="25">
        <f t="shared" si="25"/>
        <v>2.8746</v>
      </c>
      <c r="J135" s="35">
        <v>1.5</v>
      </c>
      <c r="K135" s="33">
        <v>230</v>
      </c>
      <c r="L135" s="36">
        <v>0.85</v>
      </c>
      <c r="M135" s="29">
        <f t="shared" si="26"/>
        <v>2.24226993865031</v>
      </c>
      <c r="N135" s="34">
        <v>1.13</v>
      </c>
      <c r="O135" s="31">
        <v>0.5</v>
      </c>
      <c r="P135" s="37">
        <f t="shared" si="27"/>
        <v>127034.473096428</v>
      </c>
      <c r="Q135" s="39"/>
    </row>
    <row r="136" customHeight="1" spans="1:17">
      <c r="A136" s="32">
        <v>2873</v>
      </c>
      <c r="B136" s="21">
        <v>2.76</v>
      </c>
      <c r="C136" s="33">
        <v>1</v>
      </c>
      <c r="D136" s="33">
        <v>4310</v>
      </c>
      <c r="E136" s="22">
        <f t="shared" si="24"/>
        <v>12239.48</v>
      </c>
      <c r="F136" s="34">
        <v>1.9</v>
      </c>
      <c r="G136" s="33">
        <v>2.06</v>
      </c>
      <c r="H136" s="33">
        <v>0.91</v>
      </c>
      <c r="I136" s="25">
        <f t="shared" si="25"/>
        <v>2.8746</v>
      </c>
      <c r="J136" s="35">
        <v>1</v>
      </c>
      <c r="K136" s="33">
        <v>0</v>
      </c>
      <c r="L136" s="33">
        <v>0</v>
      </c>
      <c r="M136" s="29">
        <f t="shared" si="26"/>
        <v>1</v>
      </c>
      <c r="N136" s="34">
        <v>1.13</v>
      </c>
      <c r="O136" s="31">
        <v>0.5</v>
      </c>
      <c r="P136" s="37">
        <f t="shared" si="27"/>
        <v>37769.604484788</v>
      </c>
      <c r="Q136" s="39"/>
    </row>
    <row r="137" customHeight="1" spans="1:17">
      <c r="A137" s="32">
        <v>2873</v>
      </c>
      <c r="B137" s="21">
        <v>1.3</v>
      </c>
      <c r="C137" s="33">
        <v>1</v>
      </c>
      <c r="D137" s="33">
        <v>0</v>
      </c>
      <c r="E137" s="22">
        <f t="shared" si="24"/>
        <v>3734.9</v>
      </c>
      <c r="F137" s="34">
        <v>1</v>
      </c>
      <c r="G137" s="33">
        <v>2.06</v>
      </c>
      <c r="H137" s="33">
        <v>0.91</v>
      </c>
      <c r="I137" s="25">
        <f t="shared" si="25"/>
        <v>2.8746</v>
      </c>
      <c r="J137" s="35">
        <v>1.5</v>
      </c>
      <c r="K137" s="33">
        <v>230</v>
      </c>
      <c r="L137" s="36">
        <v>0.85</v>
      </c>
      <c r="M137" s="29">
        <f t="shared" si="26"/>
        <v>2.24226993865031</v>
      </c>
      <c r="N137" s="34">
        <v>1.13</v>
      </c>
      <c r="O137" s="31">
        <v>0.5</v>
      </c>
      <c r="P137" s="37">
        <f t="shared" si="27"/>
        <v>20402.5288642228</v>
      </c>
      <c r="Q137" s="39"/>
    </row>
    <row r="138" customHeight="1" spans="1:17">
      <c r="A138" s="32">
        <v>2873</v>
      </c>
      <c r="B138" s="21">
        <v>0.96</v>
      </c>
      <c r="C138" s="33">
        <v>1</v>
      </c>
      <c r="D138" s="33">
        <v>0</v>
      </c>
      <c r="E138" s="22">
        <f t="shared" si="24"/>
        <v>2758.08</v>
      </c>
      <c r="F138" s="34">
        <v>1</v>
      </c>
      <c r="G138" s="33">
        <v>2.06</v>
      </c>
      <c r="H138" s="33">
        <v>0.91</v>
      </c>
      <c r="I138" s="25">
        <f t="shared" si="25"/>
        <v>2.8746</v>
      </c>
      <c r="J138" s="35">
        <v>1</v>
      </c>
      <c r="K138" s="33">
        <v>0</v>
      </c>
      <c r="L138" s="33">
        <v>0</v>
      </c>
      <c r="M138" s="29">
        <f t="shared" si="26"/>
        <v>1</v>
      </c>
      <c r="N138" s="34">
        <v>1.13</v>
      </c>
      <c r="O138" s="31">
        <v>0.5</v>
      </c>
      <c r="P138" s="37">
        <f t="shared" si="27"/>
        <v>4479.53287392</v>
      </c>
      <c r="Q138" s="39"/>
    </row>
    <row r="139" customHeight="1" spans="1:17">
      <c r="A139" s="32">
        <v>2873</v>
      </c>
      <c r="B139" s="21">
        <v>1.16</v>
      </c>
      <c r="C139" s="33">
        <v>1</v>
      </c>
      <c r="D139" s="33">
        <v>0</v>
      </c>
      <c r="E139" s="22">
        <f t="shared" si="24"/>
        <v>3332.68</v>
      </c>
      <c r="F139" s="34">
        <v>1</v>
      </c>
      <c r="G139" s="33">
        <v>2.06</v>
      </c>
      <c r="H139" s="33">
        <v>0.91</v>
      </c>
      <c r="I139" s="25">
        <f t="shared" si="25"/>
        <v>2.8746</v>
      </c>
      <c r="J139" s="35">
        <v>1</v>
      </c>
      <c r="K139" s="33">
        <v>0</v>
      </c>
      <c r="L139" s="33">
        <v>0</v>
      </c>
      <c r="M139" s="29">
        <f t="shared" si="26"/>
        <v>1</v>
      </c>
      <c r="N139" s="34">
        <v>1.13</v>
      </c>
      <c r="O139" s="31">
        <v>0.5</v>
      </c>
      <c r="P139" s="37">
        <f t="shared" si="27"/>
        <v>5412.76888932</v>
      </c>
      <c r="Q139" s="39"/>
    </row>
    <row r="140" customHeight="1" spans="1:17">
      <c r="A140" s="32">
        <v>2873</v>
      </c>
      <c r="B140" s="21">
        <v>2.67</v>
      </c>
      <c r="C140" s="33">
        <v>1</v>
      </c>
      <c r="D140" s="33">
        <v>4310</v>
      </c>
      <c r="E140" s="22">
        <f t="shared" si="24"/>
        <v>11980.91</v>
      </c>
      <c r="F140" s="34">
        <v>1.4</v>
      </c>
      <c r="G140" s="33">
        <v>2.06</v>
      </c>
      <c r="H140" s="33">
        <v>0.91</v>
      </c>
      <c r="I140" s="25">
        <f t="shared" si="25"/>
        <v>2.8746</v>
      </c>
      <c r="J140" s="35">
        <v>1.5</v>
      </c>
      <c r="K140" s="33">
        <v>230</v>
      </c>
      <c r="L140" s="36">
        <v>0.85</v>
      </c>
      <c r="M140" s="29">
        <f t="shared" si="26"/>
        <v>2.24226993865031</v>
      </c>
      <c r="N140" s="34">
        <v>1.13</v>
      </c>
      <c r="O140" s="31">
        <v>0.5</v>
      </c>
      <c r="P140" s="37">
        <f t="shared" si="27"/>
        <v>91626.8727228355</v>
      </c>
      <c r="Q140" s="39"/>
    </row>
    <row r="141" customHeight="1" spans="1:17">
      <c r="A141" s="32">
        <v>2873</v>
      </c>
      <c r="B141" s="21">
        <v>2.16</v>
      </c>
      <c r="C141" s="33">
        <v>1</v>
      </c>
      <c r="D141" s="33">
        <v>4310</v>
      </c>
      <c r="E141" s="22">
        <f t="shared" si="24"/>
        <v>10515.68</v>
      </c>
      <c r="F141" s="34">
        <v>1.4</v>
      </c>
      <c r="G141" s="33">
        <v>2.06</v>
      </c>
      <c r="H141" s="33">
        <v>0.91</v>
      </c>
      <c r="I141" s="25">
        <f t="shared" si="25"/>
        <v>2.8746</v>
      </c>
      <c r="J141" s="35">
        <v>1</v>
      </c>
      <c r="K141" s="33">
        <v>0</v>
      </c>
      <c r="L141" s="33">
        <v>0</v>
      </c>
      <c r="M141" s="29">
        <f t="shared" si="26"/>
        <v>1</v>
      </c>
      <c r="N141" s="34">
        <v>1.13</v>
      </c>
      <c r="O141" s="31">
        <v>0.5</v>
      </c>
      <c r="P141" s="37">
        <f t="shared" si="27"/>
        <v>23910.643618848</v>
      </c>
      <c r="Q141" s="39"/>
    </row>
    <row r="142" customHeight="1" spans="1:17">
      <c r="A142" s="32">
        <v>2873</v>
      </c>
      <c r="B142" s="21">
        <v>2.38</v>
      </c>
      <c r="C142" s="33">
        <v>1</v>
      </c>
      <c r="D142" s="33">
        <v>4310</v>
      </c>
      <c r="E142" s="22">
        <f t="shared" si="24"/>
        <v>11147.74</v>
      </c>
      <c r="F142" s="34">
        <v>1.4</v>
      </c>
      <c r="G142" s="33">
        <v>2.06</v>
      </c>
      <c r="H142" s="33">
        <v>0.91</v>
      </c>
      <c r="I142" s="25">
        <f t="shared" si="25"/>
        <v>2.8746</v>
      </c>
      <c r="J142" s="35">
        <v>1</v>
      </c>
      <c r="K142" s="33">
        <v>0</v>
      </c>
      <c r="L142" s="33">
        <v>0</v>
      </c>
      <c r="M142" s="29">
        <f t="shared" si="26"/>
        <v>1</v>
      </c>
      <c r="N142" s="34">
        <v>1.13</v>
      </c>
      <c r="O142" s="31">
        <v>0.5</v>
      </c>
      <c r="P142" s="37">
        <f t="shared" si="27"/>
        <v>25347.827082564</v>
      </c>
      <c r="Q142" s="39"/>
    </row>
    <row r="143" customHeight="1" spans="1:17">
      <c r="A143" s="42" t="s">
        <v>39</v>
      </c>
      <c r="B143" s="43"/>
      <c r="C143" s="43"/>
      <c r="D143" s="43"/>
      <c r="E143" s="43"/>
      <c r="F143" s="43"/>
      <c r="G143" s="43"/>
      <c r="H143" s="44">
        <f>SUM(P121:P142)</f>
        <v>2603817.32424526</v>
      </c>
      <c r="I143" s="45"/>
      <c r="J143" s="45"/>
      <c r="K143" s="45"/>
      <c r="L143" s="45"/>
      <c r="M143" s="45"/>
      <c r="N143" s="45"/>
      <c r="O143" s="45"/>
      <c r="P143" s="46"/>
      <c r="Q143" s="47"/>
    </row>
    <row r="144" customHeight="1" spans="1:17">
      <c r="A144" s="48"/>
      <c r="B144" s="48"/>
      <c r="C144" s="48"/>
      <c r="D144" s="48"/>
      <c r="E144" s="48"/>
      <c r="F144" s="48"/>
      <c r="G144" s="48"/>
      <c r="H144" s="49"/>
      <c r="I144" s="50"/>
      <c r="J144" s="50"/>
      <c r="K144" s="50"/>
      <c r="L144" s="50"/>
      <c r="M144" s="50"/>
      <c r="N144" s="50"/>
      <c r="O144" s="50"/>
      <c r="P144" s="50"/>
      <c r="Q144" s="47"/>
    </row>
    <row r="145" customHeight="1" spans="1:17">
      <c r="A145" s="48"/>
      <c r="B145" s="48"/>
      <c r="C145" s="48"/>
      <c r="D145" s="48"/>
      <c r="E145" s="48"/>
      <c r="F145" s="48"/>
      <c r="G145" s="48"/>
      <c r="H145" s="51"/>
      <c r="I145" s="52"/>
      <c r="J145" s="52"/>
      <c r="K145" s="52"/>
      <c r="L145" s="52"/>
      <c r="M145" s="52"/>
      <c r="N145" s="52"/>
      <c r="O145" s="52"/>
      <c r="P145" s="52"/>
      <c r="Q145" s="53"/>
    </row>
    <row r="147" customHeight="1" spans="1:17">
      <c r="A147" s="2" t="s">
        <v>12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/>
      <c r="Q147" s="5"/>
    </row>
    <row r="148" customHeight="1" spans="1:17">
      <c r="A148" s="6" t="s">
        <v>13</v>
      </c>
      <c r="B148" s="7"/>
      <c r="C148" s="7"/>
      <c r="D148" s="7"/>
      <c r="E148" s="8"/>
      <c r="F148" s="9" t="s">
        <v>14</v>
      </c>
      <c r="G148" s="10"/>
      <c r="H148" s="10"/>
      <c r="I148" s="11"/>
      <c r="J148" s="12" t="s">
        <v>15</v>
      </c>
      <c r="K148" s="13"/>
      <c r="L148" s="14"/>
      <c r="M148" s="15"/>
      <c r="N148" s="16" t="s">
        <v>16</v>
      </c>
      <c r="O148" s="17"/>
      <c r="P148" s="18" t="s">
        <v>17</v>
      </c>
      <c r="Q148" s="19" t="s">
        <v>18</v>
      </c>
    </row>
    <row r="149" customHeight="1" spans="1:17">
      <c r="A149" s="20" t="s">
        <v>19</v>
      </c>
      <c r="B149" s="21" t="s">
        <v>20</v>
      </c>
      <c r="C149" s="21" t="s">
        <v>21</v>
      </c>
      <c r="D149" s="21" t="s">
        <v>22</v>
      </c>
      <c r="E149" s="22" t="s">
        <v>13</v>
      </c>
      <c r="F149" s="23" t="s">
        <v>23</v>
      </c>
      <c r="G149" s="24" t="s">
        <v>24</v>
      </c>
      <c r="H149" s="24" t="s">
        <v>25</v>
      </c>
      <c r="I149" s="25" t="s">
        <v>26</v>
      </c>
      <c r="J149" s="26" t="s">
        <v>27</v>
      </c>
      <c r="K149" s="27" t="s">
        <v>28</v>
      </c>
      <c r="L149" s="28" t="s">
        <v>29</v>
      </c>
      <c r="M149" s="29" t="s">
        <v>30</v>
      </c>
      <c r="N149" s="30" t="s">
        <v>31</v>
      </c>
      <c r="O149" s="31" t="s">
        <v>32</v>
      </c>
      <c r="P149" s="18"/>
      <c r="Q149" s="19"/>
    </row>
    <row r="150" customHeight="1" spans="1:17">
      <c r="A150" s="32">
        <v>2873</v>
      </c>
      <c r="B150" s="21">
        <v>2.76</v>
      </c>
      <c r="C150" s="33">
        <v>1.75</v>
      </c>
      <c r="D150" s="33">
        <v>4310</v>
      </c>
      <c r="E150" s="22">
        <f t="shared" ref="E150:E171" si="28">A150*B150*C150+D150</f>
        <v>18186.59</v>
      </c>
      <c r="F150" s="34">
        <v>2.9</v>
      </c>
      <c r="G150" s="33">
        <v>2.06</v>
      </c>
      <c r="H150" s="33">
        <v>0.91</v>
      </c>
      <c r="I150" s="25">
        <f t="shared" ref="I150:I171" si="29">G150*H150+1</f>
        <v>2.8746</v>
      </c>
      <c r="J150" s="35">
        <v>1.5</v>
      </c>
      <c r="K150" s="33">
        <v>230</v>
      </c>
      <c r="L150" s="36">
        <v>0.85</v>
      </c>
      <c r="M150" s="29">
        <f t="shared" ref="M150:M171" si="30">1+2.78*K150/(K150+1400)+L150</f>
        <v>2.24226993865031</v>
      </c>
      <c r="N150" s="34">
        <v>1.13</v>
      </c>
      <c r="O150" s="31">
        <v>0.5</v>
      </c>
      <c r="P150" s="37">
        <f t="shared" ref="P150:P171" si="31">E150*F150*I150*J150*(M150)*N150*O150</f>
        <v>288107.32268834</v>
      </c>
      <c r="Q150" s="38"/>
    </row>
    <row r="151" customHeight="1" spans="1:17">
      <c r="A151" s="32">
        <v>2873</v>
      </c>
      <c r="B151" s="21">
        <v>2.76</v>
      </c>
      <c r="C151" s="33">
        <v>1.75</v>
      </c>
      <c r="D151" s="33">
        <v>4310</v>
      </c>
      <c r="E151" s="22">
        <f t="shared" si="28"/>
        <v>18186.59</v>
      </c>
      <c r="F151" s="34">
        <v>2.9</v>
      </c>
      <c r="G151" s="33">
        <v>2.06</v>
      </c>
      <c r="H151" s="33">
        <v>0.91</v>
      </c>
      <c r="I151" s="25">
        <f t="shared" si="29"/>
        <v>2.8746</v>
      </c>
      <c r="J151" s="35">
        <v>1</v>
      </c>
      <c r="K151" s="33">
        <v>0</v>
      </c>
      <c r="L151" s="33">
        <v>0</v>
      </c>
      <c r="M151" s="29">
        <f t="shared" si="30"/>
        <v>1</v>
      </c>
      <c r="N151" s="34">
        <v>1.13</v>
      </c>
      <c r="O151" s="31">
        <v>0.5</v>
      </c>
      <c r="P151" s="37">
        <f t="shared" si="31"/>
        <v>85659.422689539</v>
      </c>
      <c r="Q151" s="39"/>
    </row>
    <row r="152" customHeight="1" spans="1:17">
      <c r="A152" s="32">
        <v>2873</v>
      </c>
      <c r="B152" s="21">
        <v>2.76</v>
      </c>
      <c r="C152" s="33">
        <v>1.75</v>
      </c>
      <c r="D152" s="33">
        <v>4310</v>
      </c>
      <c r="E152" s="22">
        <f t="shared" si="28"/>
        <v>18186.59</v>
      </c>
      <c r="F152" s="34">
        <v>2.9</v>
      </c>
      <c r="G152" s="33">
        <v>2.06</v>
      </c>
      <c r="H152" s="33">
        <v>0.91</v>
      </c>
      <c r="I152" s="25">
        <f t="shared" si="29"/>
        <v>2.8746</v>
      </c>
      <c r="J152" s="35">
        <v>1.5</v>
      </c>
      <c r="K152" s="33">
        <v>230</v>
      </c>
      <c r="L152" s="36">
        <v>0.85</v>
      </c>
      <c r="M152" s="29">
        <f t="shared" si="30"/>
        <v>2.24226993865031</v>
      </c>
      <c r="N152" s="34">
        <v>1.13</v>
      </c>
      <c r="O152" s="31">
        <v>0.5</v>
      </c>
      <c r="P152" s="37">
        <f t="shared" si="31"/>
        <v>288107.32268834</v>
      </c>
      <c r="Q152" s="39"/>
    </row>
    <row r="153" customHeight="1" spans="1:17">
      <c r="A153" s="32">
        <v>2873</v>
      </c>
      <c r="B153" s="21">
        <v>2.76</v>
      </c>
      <c r="C153" s="33">
        <v>1.75</v>
      </c>
      <c r="D153" s="33">
        <v>4310</v>
      </c>
      <c r="E153" s="22">
        <f t="shared" si="28"/>
        <v>18186.59</v>
      </c>
      <c r="F153" s="34">
        <v>2.9</v>
      </c>
      <c r="G153" s="33">
        <v>2.06</v>
      </c>
      <c r="H153" s="33">
        <v>0.91</v>
      </c>
      <c r="I153" s="25">
        <f t="shared" si="29"/>
        <v>2.8746</v>
      </c>
      <c r="J153" s="35">
        <v>1</v>
      </c>
      <c r="K153" s="33">
        <v>0</v>
      </c>
      <c r="L153" s="33">
        <v>0</v>
      </c>
      <c r="M153" s="29">
        <f t="shared" si="30"/>
        <v>1</v>
      </c>
      <c r="N153" s="34">
        <v>1.13</v>
      </c>
      <c r="O153" s="31">
        <v>0.5</v>
      </c>
      <c r="P153" s="37">
        <f t="shared" si="31"/>
        <v>85659.422689539</v>
      </c>
      <c r="Q153" s="39"/>
    </row>
    <row r="154" customHeight="1" spans="1:17">
      <c r="A154" s="32">
        <v>2873</v>
      </c>
      <c r="B154" s="21">
        <v>2.76</v>
      </c>
      <c r="C154" s="33">
        <v>1.75</v>
      </c>
      <c r="D154" s="33">
        <v>4310</v>
      </c>
      <c r="E154" s="22">
        <f t="shared" si="28"/>
        <v>18186.59</v>
      </c>
      <c r="F154" s="34">
        <v>2.9</v>
      </c>
      <c r="G154" s="33">
        <v>2.06</v>
      </c>
      <c r="H154" s="33">
        <v>0.91</v>
      </c>
      <c r="I154" s="25">
        <f t="shared" si="29"/>
        <v>2.8746</v>
      </c>
      <c r="J154" s="35">
        <v>1.5</v>
      </c>
      <c r="K154" s="33">
        <v>230</v>
      </c>
      <c r="L154" s="36">
        <v>0.85</v>
      </c>
      <c r="M154" s="29">
        <f t="shared" si="30"/>
        <v>2.24226993865031</v>
      </c>
      <c r="N154" s="34">
        <v>1.13</v>
      </c>
      <c r="O154" s="31">
        <v>0.5</v>
      </c>
      <c r="P154" s="37">
        <f t="shared" si="31"/>
        <v>288107.32268834</v>
      </c>
      <c r="Q154" s="39"/>
    </row>
    <row r="155" customHeight="1" spans="1:17">
      <c r="A155" s="32">
        <v>2873</v>
      </c>
      <c r="B155" s="21">
        <v>2.76</v>
      </c>
      <c r="C155" s="33">
        <v>1.75</v>
      </c>
      <c r="D155" s="33">
        <v>4310</v>
      </c>
      <c r="E155" s="22">
        <f t="shared" si="28"/>
        <v>18186.59</v>
      </c>
      <c r="F155" s="34">
        <v>2.9</v>
      </c>
      <c r="G155" s="33">
        <v>2.06</v>
      </c>
      <c r="H155" s="33">
        <v>0.91</v>
      </c>
      <c r="I155" s="25">
        <f t="shared" si="29"/>
        <v>2.8746</v>
      </c>
      <c r="J155" s="35">
        <v>1</v>
      </c>
      <c r="K155" s="33">
        <v>0</v>
      </c>
      <c r="L155" s="33">
        <v>0</v>
      </c>
      <c r="M155" s="29">
        <f t="shared" si="30"/>
        <v>1</v>
      </c>
      <c r="N155" s="34">
        <v>1.13</v>
      </c>
      <c r="O155" s="31">
        <v>0.5</v>
      </c>
      <c r="P155" s="37">
        <f t="shared" si="31"/>
        <v>85659.422689539</v>
      </c>
      <c r="Q155" s="39"/>
    </row>
    <row r="156" customHeight="1" spans="1:17">
      <c r="A156" s="32">
        <v>2873</v>
      </c>
      <c r="B156" s="21">
        <v>2.76</v>
      </c>
      <c r="C156" s="33">
        <v>1.75</v>
      </c>
      <c r="D156" s="33">
        <v>4310</v>
      </c>
      <c r="E156" s="22">
        <f t="shared" si="28"/>
        <v>18186.59</v>
      </c>
      <c r="F156" s="34">
        <v>2.9</v>
      </c>
      <c r="G156" s="33">
        <v>2.06</v>
      </c>
      <c r="H156" s="33">
        <v>0.91</v>
      </c>
      <c r="I156" s="25">
        <f t="shared" si="29"/>
        <v>2.8746</v>
      </c>
      <c r="J156" s="35">
        <v>1.5</v>
      </c>
      <c r="K156" s="33">
        <v>230</v>
      </c>
      <c r="L156" s="36">
        <v>0.85</v>
      </c>
      <c r="M156" s="29">
        <f t="shared" si="30"/>
        <v>2.24226993865031</v>
      </c>
      <c r="N156" s="34">
        <v>1.13</v>
      </c>
      <c r="O156" s="31">
        <v>0.5</v>
      </c>
      <c r="P156" s="37">
        <f t="shared" si="31"/>
        <v>288107.32268834</v>
      </c>
      <c r="Q156" s="39"/>
    </row>
    <row r="157" customHeight="1" spans="1:17">
      <c r="A157" s="32">
        <v>2873</v>
      </c>
      <c r="B157" s="21">
        <v>2.76</v>
      </c>
      <c r="C157" s="33">
        <v>1.75</v>
      </c>
      <c r="D157" s="33">
        <v>4310</v>
      </c>
      <c r="E157" s="22">
        <f t="shared" si="28"/>
        <v>18186.59</v>
      </c>
      <c r="F157" s="34">
        <v>2.9</v>
      </c>
      <c r="G157" s="33">
        <v>2.06</v>
      </c>
      <c r="H157" s="33">
        <v>0.91</v>
      </c>
      <c r="I157" s="25">
        <f t="shared" si="29"/>
        <v>2.8746</v>
      </c>
      <c r="J157" s="35">
        <v>1</v>
      </c>
      <c r="K157" s="33">
        <v>0</v>
      </c>
      <c r="L157" s="33">
        <v>0</v>
      </c>
      <c r="M157" s="29">
        <f t="shared" si="30"/>
        <v>1</v>
      </c>
      <c r="N157" s="34">
        <v>1.13</v>
      </c>
      <c r="O157" s="31">
        <v>0.5</v>
      </c>
      <c r="P157" s="37">
        <f t="shared" si="31"/>
        <v>85659.422689539</v>
      </c>
      <c r="Q157" s="39"/>
    </row>
    <row r="158" customHeight="1" spans="1:17">
      <c r="A158" s="32">
        <v>2873</v>
      </c>
      <c r="B158" s="21">
        <v>2.76</v>
      </c>
      <c r="C158" s="33">
        <v>1.75</v>
      </c>
      <c r="D158" s="33">
        <v>4310</v>
      </c>
      <c r="E158" s="22">
        <f t="shared" si="28"/>
        <v>18186.59</v>
      </c>
      <c r="F158" s="34">
        <v>2.9</v>
      </c>
      <c r="G158" s="33">
        <v>2.06</v>
      </c>
      <c r="H158" s="33">
        <v>0.91</v>
      </c>
      <c r="I158" s="25">
        <f t="shared" si="29"/>
        <v>2.8746</v>
      </c>
      <c r="J158" s="35">
        <v>1.5</v>
      </c>
      <c r="K158" s="33">
        <v>230</v>
      </c>
      <c r="L158" s="36">
        <v>0.85</v>
      </c>
      <c r="M158" s="29">
        <f t="shared" si="30"/>
        <v>2.24226993865031</v>
      </c>
      <c r="N158" s="34">
        <v>1.13</v>
      </c>
      <c r="O158" s="31">
        <v>0.5</v>
      </c>
      <c r="P158" s="37">
        <f t="shared" si="31"/>
        <v>288107.32268834</v>
      </c>
      <c r="Q158" s="39"/>
    </row>
    <row r="159" customHeight="1" spans="1:17">
      <c r="A159" s="32">
        <v>2873</v>
      </c>
      <c r="B159" s="21">
        <v>2.76</v>
      </c>
      <c r="C159" s="33">
        <v>1.75</v>
      </c>
      <c r="D159" s="33">
        <v>4310</v>
      </c>
      <c r="E159" s="22">
        <f t="shared" si="28"/>
        <v>18186.59</v>
      </c>
      <c r="F159" s="34">
        <v>2.9</v>
      </c>
      <c r="G159" s="33">
        <v>2.06</v>
      </c>
      <c r="H159" s="33">
        <v>0.91</v>
      </c>
      <c r="I159" s="25">
        <f t="shared" si="29"/>
        <v>2.8746</v>
      </c>
      <c r="J159" s="35">
        <v>1</v>
      </c>
      <c r="K159" s="33">
        <v>0</v>
      </c>
      <c r="L159" s="33">
        <v>0</v>
      </c>
      <c r="M159" s="29">
        <f t="shared" si="30"/>
        <v>1</v>
      </c>
      <c r="N159" s="34">
        <v>1.13</v>
      </c>
      <c r="O159" s="31">
        <v>0.5</v>
      </c>
      <c r="P159" s="37">
        <f t="shared" si="31"/>
        <v>85659.422689539</v>
      </c>
      <c r="Q159" s="39"/>
    </row>
    <row r="160" customHeight="1" spans="1:17">
      <c r="A160" s="32">
        <v>2873</v>
      </c>
      <c r="B160" s="21">
        <v>2.76</v>
      </c>
      <c r="C160" s="33">
        <v>1</v>
      </c>
      <c r="D160" s="33">
        <v>4310</v>
      </c>
      <c r="E160" s="22">
        <f t="shared" si="28"/>
        <v>12239.48</v>
      </c>
      <c r="F160" s="34">
        <v>2.3</v>
      </c>
      <c r="G160" s="33">
        <v>2.06</v>
      </c>
      <c r="H160" s="33">
        <v>0.91</v>
      </c>
      <c r="I160" s="25">
        <f t="shared" si="29"/>
        <v>2.8746</v>
      </c>
      <c r="J160" s="35">
        <v>1.5</v>
      </c>
      <c r="K160" s="33">
        <v>230</v>
      </c>
      <c r="L160" s="36">
        <v>0.85</v>
      </c>
      <c r="M160" s="29">
        <f t="shared" si="30"/>
        <v>2.24226993865031</v>
      </c>
      <c r="N160" s="34">
        <v>1.13</v>
      </c>
      <c r="O160" s="31">
        <v>0.5</v>
      </c>
      <c r="P160" s="37">
        <f t="shared" si="31"/>
        <v>153778.572695676</v>
      </c>
      <c r="Q160" s="39"/>
    </row>
    <row r="161" customHeight="1" spans="1:17">
      <c r="A161" s="32">
        <v>2873</v>
      </c>
      <c r="B161" s="21">
        <v>2.76</v>
      </c>
      <c r="C161" s="33">
        <v>1</v>
      </c>
      <c r="D161" s="33">
        <v>4310</v>
      </c>
      <c r="E161" s="22">
        <f t="shared" si="28"/>
        <v>12239.48</v>
      </c>
      <c r="F161" s="34">
        <v>2.3</v>
      </c>
      <c r="G161" s="33">
        <v>2.06</v>
      </c>
      <c r="H161" s="33">
        <v>0.91</v>
      </c>
      <c r="I161" s="25">
        <f t="shared" si="29"/>
        <v>2.8746</v>
      </c>
      <c r="J161" s="35">
        <v>1</v>
      </c>
      <c r="K161" s="33">
        <v>0</v>
      </c>
      <c r="L161" s="33">
        <v>0</v>
      </c>
      <c r="M161" s="29">
        <f t="shared" si="30"/>
        <v>1</v>
      </c>
      <c r="N161" s="34">
        <v>1.13</v>
      </c>
      <c r="O161" s="31">
        <v>0.5</v>
      </c>
      <c r="P161" s="37">
        <f t="shared" si="31"/>
        <v>45721.100165796</v>
      </c>
      <c r="Q161" s="39"/>
    </row>
    <row r="162" customHeight="1" spans="1:17">
      <c r="A162" s="32">
        <v>2873</v>
      </c>
      <c r="B162" s="21">
        <v>2.76</v>
      </c>
      <c r="C162" s="33">
        <v>1</v>
      </c>
      <c r="D162" s="33">
        <v>4310</v>
      </c>
      <c r="E162" s="22">
        <f t="shared" si="28"/>
        <v>12239.48</v>
      </c>
      <c r="F162" s="34">
        <v>2.3</v>
      </c>
      <c r="G162" s="33">
        <v>2.06</v>
      </c>
      <c r="H162" s="33">
        <v>0.91</v>
      </c>
      <c r="I162" s="25">
        <f t="shared" si="29"/>
        <v>2.8746</v>
      </c>
      <c r="J162" s="35">
        <v>1.5</v>
      </c>
      <c r="K162" s="33">
        <v>230</v>
      </c>
      <c r="L162" s="36">
        <v>0.85</v>
      </c>
      <c r="M162" s="29">
        <f t="shared" si="30"/>
        <v>2.24226993865031</v>
      </c>
      <c r="N162" s="34">
        <v>1.13</v>
      </c>
      <c r="O162" s="31">
        <v>0.5</v>
      </c>
      <c r="P162" s="37">
        <f t="shared" si="31"/>
        <v>153778.572695676</v>
      </c>
      <c r="Q162" s="39"/>
    </row>
    <row r="163" customHeight="1" spans="1:17">
      <c r="A163" s="32">
        <v>2873</v>
      </c>
      <c r="B163" s="21">
        <v>2.76</v>
      </c>
      <c r="C163" s="33">
        <v>1</v>
      </c>
      <c r="D163" s="33">
        <v>4310</v>
      </c>
      <c r="E163" s="22">
        <f t="shared" si="28"/>
        <v>12239.48</v>
      </c>
      <c r="F163" s="34">
        <v>2.3</v>
      </c>
      <c r="G163" s="33">
        <v>2.06</v>
      </c>
      <c r="H163" s="33">
        <v>0.91</v>
      </c>
      <c r="I163" s="25">
        <f t="shared" si="29"/>
        <v>2.8746</v>
      </c>
      <c r="J163" s="35">
        <v>1</v>
      </c>
      <c r="K163" s="33">
        <v>0</v>
      </c>
      <c r="L163" s="33">
        <v>0</v>
      </c>
      <c r="M163" s="29">
        <f t="shared" si="30"/>
        <v>1</v>
      </c>
      <c r="N163" s="34">
        <v>1.13</v>
      </c>
      <c r="O163" s="31">
        <v>0.5</v>
      </c>
      <c r="P163" s="37">
        <f t="shared" si="31"/>
        <v>45721.100165796</v>
      </c>
      <c r="Q163" s="39"/>
    </row>
    <row r="164" customHeight="1" spans="1:17">
      <c r="A164" s="32">
        <v>2873</v>
      </c>
      <c r="B164" s="21">
        <v>2.76</v>
      </c>
      <c r="C164" s="33">
        <v>1</v>
      </c>
      <c r="D164" s="33">
        <v>4310</v>
      </c>
      <c r="E164" s="22">
        <f t="shared" si="28"/>
        <v>12239.48</v>
      </c>
      <c r="F164" s="34">
        <v>1.9</v>
      </c>
      <c r="G164" s="33">
        <v>2.06</v>
      </c>
      <c r="H164" s="33">
        <v>0.91</v>
      </c>
      <c r="I164" s="25">
        <f t="shared" si="29"/>
        <v>2.8746</v>
      </c>
      <c r="J164" s="35">
        <v>1.5</v>
      </c>
      <c r="K164" s="33">
        <v>230</v>
      </c>
      <c r="L164" s="36">
        <v>0.85</v>
      </c>
      <c r="M164" s="29">
        <f t="shared" si="30"/>
        <v>2.24226993865031</v>
      </c>
      <c r="N164" s="34">
        <v>1.13</v>
      </c>
      <c r="O164" s="31">
        <v>0.5</v>
      </c>
      <c r="P164" s="37">
        <f t="shared" si="31"/>
        <v>127034.473096428</v>
      </c>
      <c r="Q164" s="39"/>
    </row>
    <row r="165" customHeight="1" spans="1:17">
      <c r="A165" s="32">
        <v>2873</v>
      </c>
      <c r="B165" s="21">
        <v>2.76</v>
      </c>
      <c r="C165" s="33">
        <v>1</v>
      </c>
      <c r="D165" s="33">
        <v>4310</v>
      </c>
      <c r="E165" s="22">
        <f t="shared" si="28"/>
        <v>12239.48</v>
      </c>
      <c r="F165" s="34">
        <v>1.9</v>
      </c>
      <c r="G165" s="33">
        <v>2.06</v>
      </c>
      <c r="H165" s="33">
        <v>0.91</v>
      </c>
      <c r="I165" s="25">
        <f t="shared" si="29"/>
        <v>2.8746</v>
      </c>
      <c r="J165" s="35">
        <v>1</v>
      </c>
      <c r="K165" s="33">
        <v>0</v>
      </c>
      <c r="L165" s="33">
        <v>0</v>
      </c>
      <c r="M165" s="29">
        <f t="shared" si="30"/>
        <v>1</v>
      </c>
      <c r="N165" s="34">
        <v>1.13</v>
      </c>
      <c r="O165" s="31">
        <v>0.5</v>
      </c>
      <c r="P165" s="37">
        <f t="shared" si="31"/>
        <v>37769.604484788</v>
      </c>
      <c r="Q165" s="39"/>
    </row>
    <row r="166" customHeight="1" spans="1:17">
      <c r="A166" s="32">
        <v>2873</v>
      </c>
      <c r="B166" s="21">
        <v>1.54</v>
      </c>
      <c r="C166" s="33">
        <v>1</v>
      </c>
      <c r="D166" s="33">
        <v>0</v>
      </c>
      <c r="E166" s="22">
        <f t="shared" si="28"/>
        <v>4424.42</v>
      </c>
      <c r="F166" s="34">
        <v>1</v>
      </c>
      <c r="G166" s="33">
        <v>2.06</v>
      </c>
      <c r="H166" s="33">
        <v>0.91</v>
      </c>
      <c r="I166" s="25">
        <f t="shared" si="29"/>
        <v>2.8746</v>
      </c>
      <c r="J166" s="35">
        <v>1.5</v>
      </c>
      <c r="K166" s="33">
        <v>230</v>
      </c>
      <c r="L166" s="36">
        <v>0.85</v>
      </c>
      <c r="M166" s="29">
        <f t="shared" si="30"/>
        <v>2.24226993865031</v>
      </c>
      <c r="N166" s="34">
        <v>1.13</v>
      </c>
      <c r="O166" s="31">
        <v>0.5</v>
      </c>
      <c r="P166" s="37">
        <f t="shared" si="31"/>
        <v>24169.1495776178</v>
      </c>
      <c r="Q166" s="39"/>
    </row>
    <row r="167" customHeight="1" spans="1:17">
      <c r="A167" s="32">
        <v>2873</v>
      </c>
      <c r="B167" s="21">
        <v>1.13</v>
      </c>
      <c r="C167" s="33">
        <v>1</v>
      </c>
      <c r="D167" s="33">
        <v>0</v>
      </c>
      <c r="E167" s="22">
        <f t="shared" si="28"/>
        <v>3246.49</v>
      </c>
      <c r="F167" s="34">
        <v>1</v>
      </c>
      <c r="G167" s="33">
        <v>2.06</v>
      </c>
      <c r="H167" s="33">
        <v>0.91</v>
      </c>
      <c r="I167" s="25">
        <f t="shared" si="29"/>
        <v>2.8746</v>
      </c>
      <c r="J167" s="35">
        <v>1</v>
      </c>
      <c r="K167" s="33">
        <v>0</v>
      </c>
      <c r="L167" s="33">
        <v>0</v>
      </c>
      <c r="M167" s="29">
        <f t="shared" si="30"/>
        <v>1</v>
      </c>
      <c r="N167" s="34">
        <v>1.13</v>
      </c>
      <c r="O167" s="31">
        <v>0.5</v>
      </c>
      <c r="P167" s="37">
        <f t="shared" si="31"/>
        <v>5272.78348701</v>
      </c>
      <c r="Q167" s="39"/>
    </row>
    <row r="168" customHeight="1" spans="1:17">
      <c r="A168" s="32">
        <v>2873</v>
      </c>
      <c r="B168" s="21">
        <v>1.37</v>
      </c>
      <c r="C168" s="33">
        <v>1</v>
      </c>
      <c r="D168" s="33">
        <v>0</v>
      </c>
      <c r="E168" s="22">
        <f t="shared" si="28"/>
        <v>3936.01</v>
      </c>
      <c r="F168" s="34">
        <v>1</v>
      </c>
      <c r="G168" s="33">
        <v>2.06</v>
      </c>
      <c r="H168" s="33">
        <v>0.91</v>
      </c>
      <c r="I168" s="25">
        <f t="shared" si="29"/>
        <v>2.8746</v>
      </c>
      <c r="J168" s="35">
        <v>1</v>
      </c>
      <c r="K168" s="33">
        <v>0</v>
      </c>
      <c r="L168" s="33">
        <v>0</v>
      </c>
      <c r="M168" s="29">
        <f t="shared" si="30"/>
        <v>1</v>
      </c>
      <c r="N168" s="34">
        <v>1.13</v>
      </c>
      <c r="O168" s="31">
        <v>0.5</v>
      </c>
      <c r="P168" s="37">
        <f t="shared" si="31"/>
        <v>6392.66670549</v>
      </c>
      <c r="Q168" s="39"/>
    </row>
    <row r="169" customHeight="1" spans="1:17">
      <c r="A169" s="32">
        <v>2873</v>
      </c>
      <c r="B169" s="21">
        <v>2.67</v>
      </c>
      <c r="C169" s="33">
        <v>1</v>
      </c>
      <c r="D169" s="33">
        <v>4310</v>
      </c>
      <c r="E169" s="22">
        <f t="shared" si="28"/>
        <v>11980.91</v>
      </c>
      <c r="F169" s="34">
        <v>1.4</v>
      </c>
      <c r="G169" s="33">
        <v>2.06</v>
      </c>
      <c r="H169" s="33">
        <v>0.91</v>
      </c>
      <c r="I169" s="25">
        <f t="shared" si="29"/>
        <v>2.8746</v>
      </c>
      <c r="J169" s="35">
        <v>1.5</v>
      </c>
      <c r="K169" s="33">
        <v>230</v>
      </c>
      <c r="L169" s="36">
        <v>0.85</v>
      </c>
      <c r="M169" s="29">
        <f t="shared" si="30"/>
        <v>2.24226993865031</v>
      </c>
      <c r="N169" s="34">
        <v>1.13</v>
      </c>
      <c r="O169" s="31">
        <v>0.5</v>
      </c>
      <c r="P169" s="37">
        <f t="shared" si="31"/>
        <v>91626.8727228355</v>
      </c>
      <c r="Q169" s="39"/>
    </row>
    <row r="170" customHeight="1" spans="1:17">
      <c r="A170" s="32">
        <v>2873</v>
      </c>
      <c r="B170" s="21">
        <v>2.16</v>
      </c>
      <c r="C170" s="33">
        <v>1</v>
      </c>
      <c r="D170" s="33">
        <v>4310</v>
      </c>
      <c r="E170" s="22">
        <f t="shared" si="28"/>
        <v>10515.68</v>
      </c>
      <c r="F170" s="34">
        <v>1.4</v>
      </c>
      <c r="G170" s="33">
        <v>2.06</v>
      </c>
      <c r="H170" s="33">
        <v>0.91</v>
      </c>
      <c r="I170" s="25">
        <f t="shared" si="29"/>
        <v>2.8746</v>
      </c>
      <c r="J170" s="35">
        <v>1</v>
      </c>
      <c r="K170" s="33">
        <v>0</v>
      </c>
      <c r="L170" s="33">
        <v>0</v>
      </c>
      <c r="M170" s="29">
        <f t="shared" si="30"/>
        <v>1</v>
      </c>
      <c r="N170" s="34">
        <v>1.13</v>
      </c>
      <c r="O170" s="31">
        <v>0.5</v>
      </c>
      <c r="P170" s="37">
        <f t="shared" si="31"/>
        <v>23910.643618848</v>
      </c>
      <c r="Q170" s="39"/>
    </row>
    <row r="171" customHeight="1" spans="1:17">
      <c r="A171" s="32">
        <v>2873</v>
      </c>
      <c r="B171" s="21">
        <v>2.38</v>
      </c>
      <c r="C171" s="33">
        <v>1</v>
      </c>
      <c r="D171" s="33">
        <v>4310</v>
      </c>
      <c r="E171" s="22">
        <f t="shared" si="28"/>
        <v>11147.74</v>
      </c>
      <c r="F171" s="34">
        <v>1.4</v>
      </c>
      <c r="G171" s="33">
        <v>2.06</v>
      </c>
      <c r="H171" s="33">
        <v>0.91</v>
      </c>
      <c r="I171" s="25">
        <f t="shared" si="29"/>
        <v>2.8746</v>
      </c>
      <c r="J171" s="35">
        <v>1</v>
      </c>
      <c r="K171" s="33">
        <v>0</v>
      </c>
      <c r="L171" s="33">
        <v>0</v>
      </c>
      <c r="M171" s="29">
        <f t="shared" si="30"/>
        <v>1</v>
      </c>
      <c r="N171" s="34">
        <v>1.13</v>
      </c>
      <c r="O171" s="31">
        <v>0.5</v>
      </c>
      <c r="P171" s="37">
        <f t="shared" si="31"/>
        <v>25347.827082564</v>
      </c>
      <c r="Q171" s="39"/>
    </row>
    <row r="172" customHeight="1" spans="1:17">
      <c r="A172" s="42" t="s">
        <v>40</v>
      </c>
      <c r="B172" s="43"/>
      <c r="C172" s="43"/>
      <c r="D172" s="43"/>
      <c r="E172" s="43"/>
      <c r="F172" s="43"/>
      <c r="G172" s="43"/>
      <c r="H172" s="44">
        <f>SUM(P150:P171)</f>
        <v>2609357.09338792</v>
      </c>
      <c r="I172" s="45"/>
      <c r="J172" s="45"/>
      <c r="K172" s="45"/>
      <c r="L172" s="45"/>
      <c r="M172" s="45"/>
      <c r="N172" s="45"/>
      <c r="O172" s="45"/>
      <c r="P172" s="46"/>
      <c r="Q172" s="47"/>
    </row>
    <row r="173" customHeight="1" spans="1:17">
      <c r="A173" s="48"/>
      <c r="B173" s="48"/>
      <c r="C173" s="48"/>
      <c r="D173" s="48"/>
      <c r="E173" s="48"/>
      <c r="F173" s="48"/>
      <c r="G173" s="48"/>
      <c r="H173" s="49"/>
      <c r="I173" s="50"/>
      <c r="J173" s="50"/>
      <c r="K173" s="50"/>
      <c r="L173" s="50"/>
      <c r="M173" s="50"/>
      <c r="N173" s="50"/>
      <c r="O173" s="50"/>
      <c r="P173" s="50"/>
      <c r="Q173" s="47"/>
    </row>
    <row r="174" customHeight="1" spans="1:17">
      <c r="A174" s="48"/>
      <c r="B174" s="48"/>
      <c r="C174" s="48"/>
      <c r="D174" s="48"/>
      <c r="E174" s="48"/>
      <c r="F174" s="48"/>
      <c r="G174" s="48"/>
      <c r="H174" s="51"/>
      <c r="I174" s="52"/>
      <c r="J174" s="52"/>
      <c r="K174" s="52"/>
      <c r="L174" s="52"/>
      <c r="M174" s="52"/>
      <c r="N174" s="52"/>
      <c r="O174" s="52"/>
      <c r="P174" s="52"/>
      <c r="Q174" s="53"/>
    </row>
    <row r="176" customHeight="1" spans="1:17">
      <c r="A176" s="2" t="s">
        <v>12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4"/>
      <c r="Q176" s="5"/>
    </row>
    <row r="177" customHeight="1" spans="1:17">
      <c r="A177" s="6" t="s">
        <v>13</v>
      </c>
      <c r="B177" s="7"/>
      <c r="C177" s="7"/>
      <c r="D177" s="7"/>
      <c r="E177" s="8"/>
      <c r="F177" s="9" t="s">
        <v>14</v>
      </c>
      <c r="G177" s="10"/>
      <c r="H177" s="10"/>
      <c r="I177" s="11"/>
      <c r="J177" s="12" t="s">
        <v>15</v>
      </c>
      <c r="K177" s="13"/>
      <c r="L177" s="14"/>
      <c r="M177" s="15"/>
      <c r="N177" s="16" t="s">
        <v>16</v>
      </c>
      <c r="O177" s="17"/>
      <c r="P177" s="18" t="s">
        <v>17</v>
      </c>
      <c r="Q177" s="19" t="s">
        <v>18</v>
      </c>
    </row>
    <row r="178" customHeight="1" spans="1:17">
      <c r="A178" s="20" t="s">
        <v>19</v>
      </c>
      <c r="B178" s="21" t="s">
        <v>20</v>
      </c>
      <c r="C178" s="21" t="s">
        <v>21</v>
      </c>
      <c r="D178" s="21" t="s">
        <v>22</v>
      </c>
      <c r="E178" s="22" t="s">
        <v>13</v>
      </c>
      <c r="F178" s="23" t="s">
        <v>23</v>
      </c>
      <c r="G178" s="24" t="s">
        <v>24</v>
      </c>
      <c r="H178" s="24" t="s">
        <v>25</v>
      </c>
      <c r="I178" s="25" t="s">
        <v>26</v>
      </c>
      <c r="J178" s="26" t="s">
        <v>27</v>
      </c>
      <c r="K178" s="27" t="s">
        <v>28</v>
      </c>
      <c r="L178" s="28" t="s">
        <v>29</v>
      </c>
      <c r="M178" s="29" t="s">
        <v>30</v>
      </c>
      <c r="N178" s="30" t="s">
        <v>31</v>
      </c>
      <c r="O178" s="31" t="s">
        <v>32</v>
      </c>
      <c r="P178" s="18"/>
      <c r="Q178" s="19"/>
    </row>
    <row r="179" customHeight="1" spans="1:17">
      <c r="A179" s="32">
        <v>2873</v>
      </c>
      <c r="B179" s="21">
        <v>2.76</v>
      </c>
      <c r="C179" s="33">
        <v>1.75</v>
      </c>
      <c r="D179" s="33">
        <v>4310</v>
      </c>
      <c r="E179" s="22">
        <f t="shared" ref="E179:E200" si="32">A179*B179*C179+D179</f>
        <v>18186.59</v>
      </c>
      <c r="F179" s="34">
        <v>2.9</v>
      </c>
      <c r="G179" s="33">
        <v>2.06</v>
      </c>
      <c r="H179" s="33">
        <v>0.91</v>
      </c>
      <c r="I179" s="25">
        <f t="shared" ref="I179:I200" si="33">G179*H179+1</f>
        <v>2.8746</v>
      </c>
      <c r="J179" s="35">
        <v>1.5</v>
      </c>
      <c r="K179" s="33">
        <v>230</v>
      </c>
      <c r="L179" s="36">
        <v>0.85</v>
      </c>
      <c r="M179" s="29">
        <f t="shared" ref="M179:M200" si="34">1+2.78*K179/(K179+1400)+L179</f>
        <v>2.24226993865031</v>
      </c>
      <c r="N179" s="34">
        <v>1.13</v>
      </c>
      <c r="O179" s="31">
        <v>0.7692</v>
      </c>
      <c r="P179" s="37">
        <f t="shared" ref="P179:P200" si="35">E179*F179*I179*J179*(M179)*N179*O179</f>
        <v>443224.305223742</v>
      </c>
      <c r="Q179" s="38"/>
    </row>
    <row r="180" customHeight="1" spans="1:17">
      <c r="A180" s="32">
        <v>2873</v>
      </c>
      <c r="B180" s="21">
        <v>2.76</v>
      </c>
      <c r="C180" s="33">
        <v>1.75</v>
      </c>
      <c r="D180" s="33">
        <v>4310</v>
      </c>
      <c r="E180" s="22">
        <f t="shared" si="32"/>
        <v>18186.59</v>
      </c>
      <c r="F180" s="34">
        <v>2.9</v>
      </c>
      <c r="G180" s="33">
        <v>2.06</v>
      </c>
      <c r="H180" s="33">
        <v>0.91</v>
      </c>
      <c r="I180" s="25">
        <f t="shared" si="33"/>
        <v>2.8746</v>
      </c>
      <c r="J180" s="35">
        <v>1</v>
      </c>
      <c r="K180" s="33">
        <v>0</v>
      </c>
      <c r="L180" s="33">
        <v>0</v>
      </c>
      <c r="M180" s="29">
        <f t="shared" si="34"/>
        <v>1</v>
      </c>
      <c r="N180" s="34">
        <v>1.13</v>
      </c>
      <c r="O180" s="31">
        <v>0.7692</v>
      </c>
      <c r="P180" s="37">
        <f t="shared" si="35"/>
        <v>131778.455865587</v>
      </c>
      <c r="Q180" s="39"/>
    </row>
    <row r="181" customHeight="1" spans="1:17">
      <c r="A181" s="32">
        <v>2873</v>
      </c>
      <c r="B181" s="21">
        <v>2.76</v>
      </c>
      <c r="C181" s="33">
        <v>1.75</v>
      </c>
      <c r="D181" s="33">
        <v>4310</v>
      </c>
      <c r="E181" s="22">
        <f t="shared" si="32"/>
        <v>18186.59</v>
      </c>
      <c r="F181" s="34">
        <v>2.9</v>
      </c>
      <c r="G181" s="33">
        <v>2.06</v>
      </c>
      <c r="H181" s="33">
        <v>0.91</v>
      </c>
      <c r="I181" s="25">
        <f t="shared" si="33"/>
        <v>2.8746</v>
      </c>
      <c r="J181" s="35">
        <v>1.5</v>
      </c>
      <c r="K181" s="33">
        <v>230</v>
      </c>
      <c r="L181" s="36">
        <v>0.85</v>
      </c>
      <c r="M181" s="29">
        <f t="shared" si="34"/>
        <v>2.24226993865031</v>
      </c>
      <c r="N181" s="34">
        <v>1.13</v>
      </c>
      <c r="O181" s="31">
        <v>0.7692</v>
      </c>
      <c r="P181" s="37">
        <f t="shared" si="35"/>
        <v>443224.305223742</v>
      </c>
      <c r="Q181" s="39"/>
    </row>
    <row r="182" customHeight="1" spans="1:17">
      <c r="A182" s="32">
        <v>2873</v>
      </c>
      <c r="B182" s="21">
        <v>2.76</v>
      </c>
      <c r="C182" s="33">
        <v>1.75</v>
      </c>
      <c r="D182" s="33">
        <v>4310</v>
      </c>
      <c r="E182" s="22">
        <f t="shared" si="32"/>
        <v>18186.59</v>
      </c>
      <c r="F182" s="34">
        <v>2.9</v>
      </c>
      <c r="G182" s="33">
        <v>2.06</v>
      </c>
      <c r="H182" s="33">
        <v>0.91</v>
      </c>
      <c r="I182" s="25">
        <f t="shared" si="33"/>
        <v>2.8746</v>
      </c>
      <c r="J182" s="35">
        <v>1</v>
      </c>
      <c r="K182" s="33">
        <v>0</v>
      </c>
      <c r="L182" s="33">
        <v>0</v>
      </c>
      <c r="M182" s="29">
        <f t="shared" si="34"/>
        <v>1</v>
      </c>
      <c r="N182" s="34">
        <v>1.13</v>
      </c>
      <c r="O182" s="31">
        <v>0.7692</v>
      </c>
      <c r="P182" s="37">
        <f t="shared" si="35"/>
        <v>131778.455865587</v>
      </c>
      <c r="Q182" s="39"/>
    </row>
    <row r="183" customHeight="1" spans="1:17">
      <c r="A183" s="32">
        <v>2873</v>
      </c>
      <c r="B183" s="21">
        <v>2.76</v>
      </c>
      <c r="C183" s="33">
        <v>1.75</v>
      </c>
      <c r="D183" s="33">
        <v>4310</v>
      </c>
      <c r="E183" s="22">
        <f t="shared" si="32"/>
        <v>18186.59</v>
      </c>
      <c r="F183" s="34">
        <v>2.9</v>
      </c>
      <c r="G183" s="33">
        <v>2.06</v>
      </c>
      <c r="H183" s="33">
        <v>0.91</v>
      </c>
      <c r="I183" s="25">
        <f t="shared" si="33"/>
        <v>2.8746</v>
      </c>
      <c r="J183" s="35">
        <v>1.5</v>
      </c>
      <c r="K183" s="33">
        <v>230</v>
      </c>
      <c r="L183" s="36">
        <v>0.85</v>
      </c>
      <c r="M183" s="29">
        <f t="shared" si="34"/>
        <v>2.24226993865031</v>
      </c>
      <c r="N183" s="34">
        <v>1.13</v>
      </c>
      <c r="O183" s="31">
        <v>0.7692</v>
      </c>
      <c r="P183" s="37">
        <f t="shared" si="35"/>
        <v>443224.305223742</v>
      </c>
      <c r="Q183" s="39"/>
    </row>
    <row r="184" customHeight="1" spans="1:17">
      <c r="A184" s="32">
        <v>2873</v>
      </c>
      <c r="B184" s="21">
        <v>2.76</v>
      </c>
      <c r="C184" s="33">
        <v>1.75</v>
      </c>
      <c r="D184" s="33">
        <v>4310</v>
      </c>
      <c r="E184" s="22">
        <f t="shared" si="32"/>
        <v>18186.59</v>
      </c>
      <c r="F184" s="34">
        <v>2.9</v>
      </c>
      <c r="G184" s="33">
        <v>2.06</v>
      </c>
      <c r="H184" s="33">
        <v>0.91</v>
      </c>
      <c r="I184" s="25">
        <f t="shared" si="33"/>
        <v>2.8746</v>
      </c>
      <c r="J184" s="35">
        <v>1</v>
      </c>
      <c r="K184" s="33">
        <v>0</v>
      </c>
      <c r="L184" s="33">
        <v>0</v>
      </c>
      <c r="M184" s="29">
        <f t="shared" si="34"/>
        <v>1</v>
      </c>
      <c r="N184" s="34">
        <v>1.13</v>
      </c>
      <c r="O184" s="31">
        <v>0.7692</v>
      </c>
      <c r="P184" s="37">
        <f t="shared" si="35"/>
        <v>131778.455865587</v>
      </c>
      <c r="Q184" s="39"/>
    </row>
    <row r="185" customHeight="1" spans="1:17">
      <c r="A185" s="32">
        <v>2873</v>
      </c>
      <c r="B185" s="21">
        <v>2.76</v>
      </c>
      <c r="C185" s="33">
        <v>1.75</v>
      </c>
      <c r="D185" s="33">
        <v>4310</v>
      </c>
      <c r="E185" s="22">
        <f t="shared" si="32"/>
        <v>18186.59</v>
      </c>
      <c r="F185" s="34">
        <v>2.9</v>
      </c>
      <c r="G185" s="33">
        <v>2.06</v>
      </c>
      <c r="H185" s="33">
        <v>0.91</v>
      </c>
      <c r="I185" s="25">
        <f t="shared" si="33"/>
        <v>2.8746</v>
      </c>
      <c r="J185" s="35">
        <v>1.5</v>
      </c>
      <c r="K185" s="33">
        <v>230</v>
      </c>
      <c r="L185" s="36">
        <v>0.85</v>
      </c>
      <c r="M185" s="29">
        <f t="shared" si="34"/>
        <v>2.24226993865031</v>
      </c>
      <c r="N185" s="34">
        <v>1.13</v>
      </c>
      <c r="O185" s="31">
        <v>0.7692</v>
      </c>
      <c r="P185" s="37">
        <f t="shared" si="35"/>
        <v>443224.305223742</v>
      </c>
      <c r="Q185" s="39"/>
    </row>
    <row r="186" customHeight="1" spans="1:17">
      <c r="A186" s="32">
        <v>2873</v>
      </c>
      <c r="B186" s="21">
        <v>2.76</v>
      </c>
      <c r="C186" s="33">
        <v>1.75</v>
      </c>
      <c r="D186" s="33">
        <v>4310</v>
      </c>
      <c r="E186" s="22">
        <f t="shared" si="32"/>
        <v>18186.59</v>
      </c>
      <c r="F186" s="34">
        <v>2.9</v>
      </c>
      <c r="G186" s="33">
        <v>2.06</v>
      </c>
      <c r="H186" s="33">
        <v>0.91</v>
      </c>
      <c r="I186" s="25">
        <f t="shared" si="33"/>
        <v>2.8746</v>
      </c>
      <c r="J186" s="35">
        <v>1</v>
      </c>
      <c r="K186" s="33">
        <v>0</v>
      </c>
      <c r="L186" s="33">
        <v>0</v>
      </c>
      <c r="M186" s="29">
        <f t="shared" si="34"/>
        <v>1</v>
      </c>
      <c r="N186" s="34">
        <v>1.13</v>
      </c>
      <c r="O186" s="31">
        <v>0.7692</v>
      </c>
      <c r="P186" s="37">
        <f t="shared" si="35"/>
        <v>131778.455865587</v>
      </c>
      <c r="Q186" s="39"/>
    </row>
    <row r="187" customHeight="1" spans="1:17">
      <c r="A187" s="32">
        <v>2873</v>
      </c>
      <c r="B187" s="21">
        <v>2.76</v>
      </c>
      <c r="C187" s="33">
        <v>1.75</v>
      </c>
      <c r="D187" s="33">
        <v>4310</v>
      </c>
      <c r="E187" s="22">
        <f t="shared" si="32"/>
        <v>18186.59</v>
      </c>
      <c r="F187" s="34">
        <v>2.9</v>
      </c>
      <c r="G187" s="33">
        <v>2.06</v>
      </c>
      <c r="H187" s="33">
        <v>0.91</v>
      </c>
      <c r="I187" s="25">
        <f t="shared" si="33"/>
        <v>2.8746</v>
      </c>
      <c r="J187" s="35">
        <v>1.5</v>
      </c>
      <c r="K187" s="33">
        <v>230</v>
      </c>
      <c r="L187" s="36">
        <v>0.85</v>
      </c>
      <c r="M187" s="29">
        <f t="shared" si="34"/>
        <v>2.24226993865031</v>
      </c>
      <c r="N187" s="34">
        <v>1.13</v>
      </c>
      <c r="O187" s="31">
        <v>0.7692</v>
      </c>
      <c r="P187" s="37">
        <f t="shared" si="35"/>
        <v>443224.305223742</v>
      </c>
      <c r="Q187" s="39"/>
    </row>
    <row r="188" customHeight="1" spans="1:17">
      <c r="A188" s="32">
        <v>2873</v>
      </c>
      <c r="B188" s="21">
        <v>2.76</v>
      </c>
      <c r="C188" s="33">
        <v>1.75</v>
      </c>
      <c r="D188" s="33">
        <v>4310</v>
      </c>
      <c r="E188" s="22">
        <f t="shared" si="32"/>
        <v>18186.59</v>
      </c>
      <c r="F188" s="34">
        <v>2.9</v>
      </c>
      <c r="G188" s="33">
        <v>2.06</v>
      </c>
      <c r="H188" s="33">
        <v>0.91</v>
      </c>
      <c r="I188" s="25">
        <f t="shared" si="33"/>
        <v>2.8746</v>
      </c>
      <c r="J188" s="35">
        <v>1</v>
      </c>
      <c r="K188" s="33">
        <v>0</v>
      </c>
      <c r="L188" s="33">
        <v>0</v>
      </c>
      <c r="M188" s="29">
        <f t="shared" si="34"/>
        <v>1</v>
      </c>
      <c r="N188" s="34">
        <v>1.13</v>
      </c>
      <c r="O188" s="31">
        <v>0.7692</v>
      </c>
      <c r="P188" s="37">
        <f t="shared" si="35"/>
        <v>131778.455865587</v>
      </c>
      <c r="Q188" s="39"/>
    </row>
    <row r="189" customHeight="1" spans="1:17">
      <c r="A189" s="32">
        <v>2873</v>
      </c>
      <c r="B189" s="21">
        <v>2.76</v>
      </c>
      <c r="C189" s="33">
        <v>1</v>
      </c>
      <c r="D189" s="33">
        <v>4310</v>
      </c>
      <c r="E189" s="22">
        <f t="shared" si="32"/>
        <v>12239.48</v>
      </c>
      <c r="F189" s="34">
        <v>2.3</v>
      </c>
      <c r="G189" s="33">
        <v>2.06</v>
      </c>
      <c r="H189" s="33">
        <v>0.91</v>
      </c>
      <c r="I189" s="25">
        <f t="shared" si="33"/>
        <v>2.8746</v>
      </c>
      <c r="J189" s="35">
        <v>1.5</v>
      </c>
      <c r="K189" s="33">
        <v>230</v>
      </c>
      <c r="L189" s="36">
        <v>0.85</v>
      </c>
      <c r="M189" s="29">
        <f t="shared" si="34"/>
        <v>2.24226993865031</v>
      </c>
      <c r="N189" s="34">
        <v>1.13</v>
      </c>
      <c r="O189" s="31">
        <v>0.7692</v>
      </c>
      <c r="P189" s="37">
        <f t="shared" si="35"/>
        <v>236572.956235028</v>
      </c>
      <c r="Q189" s="39"/>
    </row>
    <row r="190" customHeight="1" spans="1:17">
      <c r="A190" s="32">
        <v>2873</v>
      </c>
      <c r="B190" s="21">
        <v>2.76</v>
      </c>
      <c r="C190" s="33">
        <v>1</v>
      </c>
      <c r="D190" s="33">
        <v>4310</v>
      </c>
      <c r="E190" s="22">
        <f t="shared" si="32"/>
        <v>12239.48</v>
      </c>
      <c r="F190" s="34">
        <v>2.3</v>
      </c>
      <c r="G190" s="33">
        <v>2.06</v>
      </c>
      <c r="H190" s="33">
        <v>0.91</v>
      </c>
      <c r="I190" s="25">
        <f t="shared" si="33"/>
        <v>2.8746</v>
      </c>
      <c r="J190" s="35">
        <v>1</v>
      </c>
      <c r="K190" s="33">
        <v>0</v>
      </c>
      <c r="L190" s="33">
        <v>0</v>
      </c>
      <c r="M190" s="29">
        <f t="shared" si="34"/>
        <v>1</v>
      </c>
      <c r="N190" s="34">
        <v>1.13</v>
      </c>
      <c r="O190" s="31">
        <v>0.7692</v>
      </c>
      <c r="P190" s="37">
        <f t="shared" si="35"/>
        <v>70337.3404950606</v>
      </c>
      <c r="Q190" s="39"/>
    </row>
    <row r="191" customHeight="1" spans="1:17">
      <c r="A191" s="32">
        <v>2873</v>
      </c>
      <c r="B191" s="21">
        <v>2.76</v>
      </c>
      <c r="C191" s="33">
        <v>1</v>
      </c>
      <c r="D191" s="33">
        <v>4310</v>
      </c>
      <c r="E191" s="22">
        <f t="shared" si="32"/>
        <v>12239.48</v>
      </c>
      <c r="F191" s="34">
        <v>2.3</v>
      </c>
      <c r="G191" s="33">
        <v>2.06</v>
      </c>
      <c r="H191" s="33">
        <v>0.91</v>
      </c>
      <c r="I191" s="25">
        <f t="shared" si="33"/>
        <v>2.8746</v>
      </c>
      <c r="J191" s="35">
        <v>1.5</v>
      </c>
      <c r="K191" s="33">
        <v>230</v>
      </c>
      <c r="L191" s="36">
        <v>0.85</v>
      </c>
      <c r="M191" s="29">
        <f t="shared" si="34"/>
        <v>2.24226993865031</v>
      </c>
      <c r="N191" s="34">
        <v>1.13</v>
      </c>
      <c r="O191" s="31">
        <v>0.7692</v>
      </c>
      <c r="P191" s="37">
        <f t="shared" si="35"/>
        <v>236572.956235028</v>
      </c>
      <c r="Q191" s="39"/>
    </row>
    <row r="192" customHeight="1" spans="1:17">
      <c r="A192" s="32">
        <v>2873</v>
      </c>
      <c r="B192" s="21">
        <v>2.76</v>
      </c>
      <c r="C192" s="33">
        <v>1</v>
      </c>
      <c r="D192" s="33">
        <v>4310</v>
      </c>
      <c r="E192" s="22">
        <f t="shared" si="32"/>
        <v>12239.48</v>
      </c>
      <c r="F192" s="34">
        <v>2.3</v>
      </c>
      <c r="G192" s="33">
        <v>2.06</v>
      </c>
      <c r="H192" s="33">
        <v>0.91</v>
      </c>
      <c r="I192" s="25">
        <f t="shared" si="33"/>
        <v>2.8746</v>
      </c>
      <c r="J192" s="35">
        <v>1</v>
      </c>
      <c r="K192" s="33">
        <v>0</v>
      </c>
      <c r="L192" s="33">
        <v>0</v>
      </c>
      <c r="M192" s="29">
        <f t="shared" si="34"/>
        <v>1</v>
      </c>
      <c r="N192" s="34">
        <v>1.13</v>
      </c>
      <c r="O192" s="31">
        <v>0.7692</v>
      </c>
      <c r="P192" s="37">
        <f t="shared" si="35"/>
        <v>70337.3404950606</v>
      </c>
      <c r="Q192" s="39"/>
    </row>
    <row r="193" customHeight="1" spans="1:17">
      <c r="A193" s="32">
        <v>2873</v>
      </c>
      <c r="B193" s="21">
        <v>2.76</v>
      </c>
      <c r="C193" s="33">
        <v>1</v>
      </c>
      <c r="D193" s="33">
        <v>4310</v>
      </c>
      <c r="E193" s="22">
        <f t="shared" si="32"/>
        <v>12239.48</v>
      </c>
      <c r="F193" s="34">
        <v>1.9</v>
      </c>
      <c r="G193" s="33">
        <v>2.06</v>
      </c>
      <c r="H193" s="33">
        <v>0.91</v>
      </c>
      <c r="I193" s="25">
        <f t="shared" si="33"/>
        <v>2.8746</v>
      </c>
      <c r="J193" s="35">
        <v>1.5</v>
      </c>
      <c r="K193" s="33">
        <v>230</v>
      </c>
      <c r="L193" s="36">
        <v>0.85</v>
      </c>
      <c r="M193" s="29">
        <f t="shared" si="34"/>
        <v>2.24226993865031</v>
      </c>
      <c r="N193" s="34">
        <v>1.13</v>
      </c>
      <c r="O193" s="31">
        <v>0.7692</v>
      </c>
      <c r="P193" s="37">
        <f t="shared" si="35"/>
        <v>195429.833411545</v>
      </c>
      <c r="Q193" s="39"/>
    </row>
    <row r="194" customHeight="1" spans="1:17">
      <c r="A194" s="32">
        <v>2873</v>
      </c>
      <c r="B194" s="21">
        <v>2.76</v>
      </c>
      <c r="C194" s="33">
        <v>1</v>
      </c>
      <c r="D194" s="33">
        <v>4310</v>
      </c>
      <c r="E194" s="22">
        <f t="shared" si="32"/>
        <v>12239.48</v>
      </c>
      <c r="F194" s="34">
        <v>1.9</v>
      </c>
      <c r="G194" s="33">
        <v>2.06</v>
      </c>
      <c r="H194" s="33">
        <v>0.91</v>
      </c>
      <c r="I194" s="25">
        <f t="shared" si="33"/>
        <v>2.8746</v>
      </c>
      <c r="J194" s="35">
        <v>1</v>
      </c>
      <c r="K194" s="33">
        <v>0</v>
      </c>
      <c r="L194" s="33">
        <v>0</v>
      </c>
      <c r="M194" s="29">
        <f t="shared" si="34"/>
        <v>1</v>
      </c>
      <c r="N194" s="34">
        <v>1.13</v>
      </c>
      <c r="O194" s="31">
        <v>0.7692</v>
      </c>
      <c r="P194" s="37">
        <f t="shared" si="35"/>
        <v>58104.7595393978</v>
      </c>
      <c r="Q194" s="39"/>
    </row>
    <row r="195" customHeight="1" spans="1:17">
      <c r="A195" s="32">
        <v>2873</v>
      </c>
      <c r="B195" s="21">
        <v>1.54</v>
      </c>
      <c r="C195" s="33">
        <v>1</v>
      </c>
      <c r="D195" s="33">
        <v>0</v>
      </c>
      <c r="E195" s="22">
        <f t="shared" si="32"/>
        <v>4424.42</v>
      </c>
      <c r="F195" s="34">
        <v>1</v>
      </c>
      <c r="G195" s="33">
        <v>2.06</v>
      </c>
      <c r="H195" s="33">
        <v>0.91</v>
      </c>
      <c r="I195" s="25">
        <f t="shared" si="33"/>
        <v>2.8746</v>
      </c>
      <c r="J195" s="35">
        <v>1.5</v>
      </c>
      <c r="K195" s="33">
        <v>230</v>
      </c>
      <c r="L195" s="36">
        <v>0.85</v>
      </c>
      <c r="M195" s="29">
        <f t="shared" si="34"/>
        <v>2.24226993865031</v>
      </c>
      <c r="N195" s="34">
        <v>1.13</v>
      </c>
      <c r="O195" s="31">
        <v>0.5</v>
      </c>
      <c r="P195" s="37">
        <f t="shared" si="35"/>
        <v>24169.1495776178</v>
      </c>
      <c r="Q195" s="39"/>
    </row>
    <row r="196" customHeight="1" spans="1:17">
      <c r="A196" s="32">
        <v>2873</v>
      </c>
      <c r="B196" s="21">
        <v>1.13</v>
      </c>
      <c r="C196" s="33">
        <v>1</v>
      </c>
      <c r="D196" s="33">
        <v>0</v>
      </c>
      <c r="E196" s="22">
        <f t="shared" si="32"/>
        <v>3246.49</v>
      </c>
      <c r="F196" s="34">
        <v>1</v>
      </c>
      <c r="G196" s="33">
        <v>2.06</v>
      </c>
      <c r="H196" s="33">
        <v>0.91</v>
      </c>
      <c r="I196" s="25">
        <f t="shared" si="33"/>
        <v>2.8746</v>
      </c>
      <c r="J196" s="35">
        <v>1</v>
      </c>
      <c r="K196" s="33">
        <v>0</v>
      </c>
      <c r="L196" s="33">
        <v>0</v>
      </c>
      <c r="M196" s="29">
        <f t="shared" si="34"/>
        <v>1</v>
      </c>
      <c r="N196" s="34">
        <v>1.13</v>
      </c>
      <c r="O196" s="31">
        <v>0.5</v>
      </c>
      <c r="P196" s="37">
        <f t="shared" si="35"/>
        <v>5272.78348701</v>
      </c>
      <c r="Q196" s="39"/>
    </row>
    <row r="197" customHeight="1" spans="1:17">
      <c r="A197" s="32">
        <v>2873</v>
      </c>
      <c r="B197" s="21">
        <v>1.37</v>
      </c>
      <c r="C197" s="33">
        <v>1</v>
      </c>
      <c r="D197" s="33">
        <v>0</v>
      </c>
      <c r="E197" s="22">
        <f t="shared" si="32"/>
        <v>3936.01</v>
      </c>
      <c r="F197" s="34">
        <v>1</v>
      </c>
      <c r="G197" s="33">
        <v>2.06</v>
      </c>
      <c r="H197" s="33">
        <v>0.91</v>
      </c>
      <c r="I197" s="25">
        <f t="shared" si="33"/>
        <v>2.8746</v>
      </c>
      <c r="J197" s="35">
        <v>1</v>
      </c>
      <c r="K197" s="33">
        <v>0</v>
      </c>
      <c r="L197" s="33">
        <v>0</v>
      </c>
      <c r="M197" s="29">
        <f t="shared" si="34"/>
        <v>1</v>
      </c>
      <c r="N197" s="34">
        <v>1.13</v>
      </c>
      <c r="O197" s="31">
        <v>0.5</v>
      </c>
      <c r="P197" s="37">
        <f t="shared" si="35"/>
        <v>6392.66670549</v>
      </c>
      <c r="Q197" s="39"/>
    </row>
    <row r="198" customHeight="1" spans="1:17">
      <c r="A198" s="32">
        <v>2873</v>
      </c>
      <c r="B198" s="21">
        <v>2.67</v>
      </c>
      <c r="C198" s="33">
        <v>1</v>
      </c>
      <c r="D198" s="33">
        <v>4310</v>
      </c>
      <c r="E198" s="22">
        <f t="shared" si="32"/>
        <v>11980.91</v>
      </c>
      <c r="F198" s="34">
        <v>1.4</v>
      </c>
      <c r="G198" s="33">
        <v>2.06</v>
      </c>
      <c r="H198" s="33">
        <v>0.91</v>
      </c>
      <c r="I198" s="25">
        <f t="shared" si="33"/>
        <v>2.8746</v>
      </c>
      <c r="J198" s="35">
        <v>1.5</v>
      </c>
      <c r="K198" s="33">
        <v>230</v>
      </c>
      <c r="L198" s="36">
        <v>0.85</v>
      </c>
      <c r="M198" s="29">
        <f t="shared" si="34"/>
        <v>2.24226993865031</v>
      </c>
      <c r="N198" s="34">
        <v>1.13</v>
      </c>
      <c r="O198" s="31">
        <v>0.7692</v>
      </c>
      <c r="P198" s="37">
        <f t="shared" si="35"/>
        <v>140958.78099681</v>
      </c>
      <c r="Q198" s="39"/>
    </row>
    <row r="199" customHeight="1" spans="1:17">
      <c r="A199" s="32">
        <v>2873</v>
      </c>
      <c r="B199" s="21">
        <v>2.16</v>
      </c>
      <c r="C199" s="33">
        <v>1</v>
      </c>
      <c r="D199" s="33">
        <v>4310</v>
      </c>
      <c r="E199" s="22">
        <f t="shared" si="32"/>
        <v>10515.68</v>
      </c>
      <c r="F199" s="34">
        <v>1.4</v>
      </c>
      <c r="G199" s="33">
        <v>2.06</v>
      </c>
      <c r="H199" s="33">
        <v>0.91</v>
      </c>
      <c r="I199" s="25">
        <f t="shared" si="33"/>
        <v>2.8746</v>
      </c>
      <c r="J199" s="35">
        <v>1</v>
      </c>
      <c r="K199" s="33">
        <v>0</v>
      </c>
      <c r="L199" s="33">
        <v>0</v>
      </c>
      <c r="M199" s="29">
        <f t="shared" si="34"/>
        <v>1</v>
      </c>
      <c r="N199" s="34">
        <v>1.13</v>
      </c>
      <c r="O199" s="31">
        <v>0.7692</v>
      </c>
      <c r="P199" s="37">
        <f t="shared" si="35"/>
        <v>36784.1341432358</v>
      </c>
      <c r="Q199" s="39"/>
    </row>
    <row r="200" customHeight="1" spans="1:17">
      <c r="A200" s="32">
        <v>2873</v>
      </c>
      <c r="B200" s="21">
        <v>2.38</v>
      </c>
      <c r="C200" s="33">
        <v>1</v>
      </c>
      <c r="D200" s="33">
        <v>4310</v>
      </c>
      <c r="E200" s="22">
        <f t="shared" si="32"/>
        <v>11147.74</v>
      </c>
      <c r="F200" s="34">
        <v>1.4</v>
      </c>
      <c r="G200" s="33">
        <v>2.06</v>
      </c>
      <c r="H200" s="33">
        <v>0.91</v>
      </c>
      <c r="I200" s="25">
        <f t="shared" si="33"/>
        <v>2.8746</v>
      </c>
      <c r="J200" s="35">
        <v>1</v>
      </c>
      <c r="K200" s="33">
        <v>0</v>
      </c>
      <c r="L200" s="33">
        <v>0</v>
      </c>
      <c r="M200" s="29">
        <f t="shared" si="34"/>
        <v>1</v>
      </c>
      <c r="N200" s="34">
        <v>1.13</v>
      </c>
      <c r="O200" s="31">
        <v>0.7692</v>
      </c>
      <c r="P200" s="37">
        <f t="shared" si="35"/>
        <v>38995.0971838164</v>
      </c>
      <c r="Q200" s="39"/>
    </row>
    <row r="201" customHeight="1" spans="1:17">
      <c r="A201" s="42" t="s">
        <v>41</v>
      </c>
      <c r="B201" s="43"/>
      <c r="C201" s="43"/>
      <c r="D201" s="43"/>
      <c r="E201" s="43"/>
      <c r="F201" s="43"/>
      <c r="G201" s="43"/>
      <c r="H201" s="44">
        <f>SUM(P179:P200)</f>
        <v>3994941.60395174</v>
      </c>
      <c r="I201" s="45"/>
      <c r="J201" s="45"/>
      <c r="K201" s="45"/>
      <c r="L201" s="45"/>
      <c r="M201" s="45"/>
      <c r="N201" s="45"/>
      <c r="O201" s="45"/>
      <c r="P201" s="46"/>
      <c r="Q201" s="47"/>
    </row>
    <row r="202" customHeight="1" spans="1:17">
      <c r="A202" s="48"/>
      <c r="B202" s="48"/>
      <c r="C202" s="48"/>
      <c r="D202" s="48"/>
      <c r="E202" s="48"/>
      <c r="F202" s="48"/>
      <c r="G202" s="48"/>
      <c r="H202" s="49"/>
      <c r="I202" s="50"/>
      <c r="J202" s="50"/>
      <c r="K202" s="50"/>
      <c r="L202" s="50"/>
      <c r="M202" s="50"/>
      <c r="N202" s="50"/>
      <c r="O202" s="50"/>
      <c r="P202" s="50"/>
      <c r="Q202" s="47"/>
    </row>
    <row r="203" customHeight="1" spans="1:17">
      <c r="A203" s="48"/>
      <c r="B203" s="48"/>
      <c r="C203" s="48"/>
      <c r="D203" s="48"/>
      <c r="E203" s="48"/>
      <c r="F203" s="48"/>
      <c r="G203" s="48"/>
      <c r="H203" s="51"/>
      <c r="I203" s="52"/>
      <c r="J203" s="52"/>
      <c r="K203" s="52"/>
      <c r="L203" s="52"/>
      <c r="M203" s="52"/>
      <c r="N203" s="52"/>
      <c r="O203" s="52"/>
      <c r="P203" s="52"/>
      <c r="Q203" s="53"/>
    </row>
  </sheetData>
  <mergeCells count="90">
    <mergeCell ref="A1:Q1"/>
    <mergeCell ref="S1:AI1"/>
    <mergeCell ref="A2:E2"/>
    <mergeCell ref="F2:I2"/>
    <mergeCell ref="J2:M2"/>
    <mergeCell ref="N2:O2"/>
    <mergeCell ref="S2:W2"/>
    <mergeCell ref="X2:AA2"/>
    <mergeCell ref="AB2:AE2"/>
    <mergeCell ref="AF2:AG2"/>
    <mergeCell ref="A30:Q30"/>
    <mergeCell ref="A31:E31"/>
    <mergeCell ref="F31:I31"/>
    <mergeCell ref="J31:M31"/>
    <mergeCell ref="N31:O31"/>
    <mergeCell ref="S39:AI39"/>
    <mergeCell ref="S40:W40"/>
    <mergeCell ref="X40:AA40"/>
    <mergeCell ref="AB40:AE40"/>
    <mergeCell ref="AF40:AG40"/>
    <mergeCell ref="A60:Q60"/>
    <mergeCell ref="A61:E61"/>
    <mergeCell ref="F61:I61"/>
    <mergeCell ref="J61:M61"/>
    <mergeCell ref="N61:O61"/>
    <mergeCell ref="A89:Q89"/>
    <mergeCell ref="A90:E90"/>
    <mergeCell ref="F90:I90"/>
    <mergeCell ref="J90:M90"/>
    <mergeCell ref="N90:O90"/>
    <mergeCell ref="A118:Q118"/>
    <mergeCell ref="A119:E119"/>
    <mergeCell ref="F119:I119"/>
    <mergeCell ref="J119:M119"/>
    <mergeCell ref="N119:O119"/>
    <mergeCell ref="A147:Q147"/>
    <mergeCell ref="A148:E148"/>
    <mergeCell ref="F148:I148"/>
    <mergeCell ref="J148:M148"/>
    <mergeCell ref="N148:O148"/>
    <mergeCell ref="A176:Q176"/>
    <mergeCell ref="A177:E177"/>
    <mergeCell ref="F177:I177"/>
    <mergeCell ref="J177:M177"/>
    <mergeCell ref="N177:O177"/>
    <mergeCell ref="P2:P3"/>
    <mergeCell ref="P31:P32"/>
    <mergeCell ref="P61:P62"/>
    <mergeCell ref="P90:P91"/>
    <mergeCell ref="P119:P120"/>
    <mergeCell ref="P148:P149"/>
    <mergeCell ref="P177:P178"/>
    <mergeCell ref="Q2:Q3"/>
    <mergeCell ref="Q4:Q25"/>
    <mergeCell ref="Q31:Q32"/>
    <mergeCell ref="Q33:Q54"/>
    <mergeCell ref="Q61:Q62"/>
    <mergeCell ref="Q63:Q84"/>
    <mergeCell ref="Q90:Q91"/>
    <mergeCell ref="Q92:Q113"/>
    <mergeCell ref="Q119:Q120"/>
    <mergeCell ref="Q121:Q142"/>
    <mergeCell ref="Q148:Q149"/>
    <mergeCell ref="Q150:Q171"/>
    <mergeCell ref="Q177:Q178"/>
    <mergeCell ref="Q179:Q200"/>
    <mergeCell ref="AH2:AH3"/>
    <mergeCell ref="AH40:AH41"/>
    <mergeCell ref="AI2:AI3"/>
    <mergeCell ref="AI4:AI34"/>
    <mergeCell ref="AI40:AI41"/>
    <mergeCell ref="AI42:AI72"/>
    <mergeCell ref="A26:G28"/>
    <mergeCell ref="H26:Q28"/>
    <mergeCell ref="Z35:AI37"/>
    <mergeCell ref="S35:Y37"/>
    <mergeCell ref="A55:G57"/>
    <mergeCell ref="H55:Q57"/>
    <mergeCell ref="A85:G87"/>
    <mergeCell ref="H85:Q87"/>
    <mergeCell ref="S73:Y75"/>
    <mergeCell ref="Z73:AI75"/>
    <mergeCell ref="A114:G116"/>
    <mergeCell ref="H114:Q116"/>
    <mergeCell ref="A143:G145"/>
    <mergeCell ref="H143:Q145"/>
    <mergeCell ref="A172:G174"/>
    <mergeCell ref="H172:Q174"/>
    <mergeCell ref="A201:G203"/>
    <mergeCell ref="H201:Q20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</vt:lpstr>
      <vt:lpstr>矩阵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2025-11-26T05:31:58Z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C230ABE88368485385B063F0FE7DE79E_12</vt:lpwstr>
  </property>
</Properties>
</file>