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 activeTab="1"/>
  </bookViews>
  <sheets>
    <sheet name="C0菈乌玛" sheetId="4" r:id="rId1"/>
    <sheet name="C2菈乌玛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<sst xmlns="http://schemas.openxmlformats.org/spreadsheetml/2006/main" count="2392" uniqueCount="77">
  <si>
    <t>0+1奈芙尔 0+1妮露 0+1菈乌玛 0+0纳西妲</t>
  </si>
  <si>
    <t>月绽放直伤计算模板</t>
  </si>
  <si>
    <t>0+1奈芙尔 0+1哥伦比娅 0+1菈乌玛 0+0纳西妲</t>
  </si>
  <si>
    <t>奈芙尔·月绽放</t>
  </si>
  <si>
    <t>0+1奈芙尔 2+1哥伦比娅 0+1菈乌玛 0+0纳西妲</t>
  </si>
  <si>
    <t>0+1奈芙尔 6+1哥伦比娅 0+1菈乌玛 0+0纳西妲</t>
  </si>
  <si>
    <t>基础乘区</t>
  </si>
  <si>
    <t>反应乘区</t>
  </si>
  <si>
    <t>额外数值</t>
  </si>
  <si>
    <t>期望暴击乘区</t>
  </si>
  <si>
    <t>减伤区</t>
  </si>
  <si>
    <t>擢升</t>
  </si>
  <si>
    <t>伤害</t>
  </si>
  <si>
    <t>奈芙尔月绽放</t>
  </si>
  <si>
    <t>奈芙尔直伤</t>
  </si>
  <si>
    <t>轴长（s）</t>
  </si>
  <si>
    <t>元素精通</t>
  </si>
  <si>
    <t>技能倍率</t>
  </si>
  <si>
    <t>独立乘区1</t>
  </si>
  <si>
    <t>独立乘区2</t>
  </si>
  <si>
    <t>月乘区</t>
  </si>
  <si>
    <t>附加精通乘区</t>
  </si>
  <si>
    <t>精通乘区</t>
  </si>
  <si>
    <t>暴击率</t>
  </si>
  <si>
    <t>暴击伤害</t>
  </si>
  <si>
    <t>期望暴击区</t>
  </si>
  <si>
    <t>抗性区</t>
  </si>
  <si>
    <t>哥伦比娅月绽放</t>
  </si>
  <si>
    <t>哥伦比娅直伤</t>
  </si>
  <si>
    <t>DMG</t>
  </si>
  <si>
    <t>DPS</t>
  </si>
  <si>
    <t>哥伦比娅·月绽放</t>
  </si>
  <si>
    <t>额外乘区</t>
  </si>
  <si>
    <t>减伤乘区</t>
  </si>
  <si>
    <t>攻击力</t>
  </si>
  <si>
    <t>攻击力倍率</t>
  </si>
  <si>
    <t>精通倍率</t>
  </si>
  <si>
    <t>增伤区</t>
  </si>
  <si>
    <t>期望暴击</t>
  </si>
  <si>
    <t>防御区</t>
  </si>
  <si>
    <t>生命值</t>
  </si>
  <si>
    <t>奈芙尔·直伤</t>
  </si>
  <si>
    <t>ATK/HP</t>
  </si>
  <si>
    <t>倍率</t>
  </si>
  <si>
    <t>独立</t>
  </si>
  <si>
    <t>数值增伤</t>
  </si>
  <si>
    <t>抗性乘区</t>
  </si>
  <si>
    <t>防御乘区</t>
  </si>
  <si>
    <t>哥伦比娅·直伤</t>
  </si>
  <si>
    <t>1+1奈芙尔 0+1妮露 0+1菈乌玛 0+0纳西妲</t>
  </si>
  <si>
    <t>1+1奈芙尔 0+1哥伦比娅 0+1菈乌玛 0+0纳西妲</t>
  </si>
  <si>
    <t>1+1奈芙尔 2+1哥伦比娅 0+1菈乌玛 0+0纳西妲</t>
  </si>
  <si>
    <t>1+1奈芙尔 6+1哥伦比娅 0+1菈乌玛 0+0纳西妲</t>
  </si>
  <si>
    <t>2+1奈芙尔 0+1妮露 0+1菈乌玛 0+0纳西妲</t>
  </si>
  <si>
    <t>2+1奈芙尔 0+1哥伦比娅 0+1菈乌玛 0+0纳西妲</t>
  </si>
  <si>
    <t>2+1奈芙尔 2+1哥伦比娅 0+1菈乌玛 0+0纳西妲</t>
  </si>
  <si>
    <t>2+1奈芙尔 6+1哥伦比娅 0+1菈乌玛 0+0纳西妲</t>
  </si>
  <si>
    <t>6+1奈芙尔 0+1妮露 0+1菈乌玛 0+0纳西妲</t>
  </si>
  <si>
    <t>6+1奈芙尔 0+1哥伦比娅 0+1菈乌玛 0+0纳西妲</t>
  </si>
  <si>
    <t>6+1奈芙尔 2+1哥伦比娅 0+1菈乌玛 0+0纳西妲</t>
  </si>
  <si>
    <t>6+1奈芙尔 6+1哥伦比娅 0+1菈乌玛 0+0纳西妲</t>
  </si>
  <si>
    <t>0+1奈芙尔 0+1妮露 2+1菈乌玛 0+0纳西妲</t>
  </si>
  <si>
    <t>0+1奈芙尔 0+1哥伦比娅 2+1菈乌玛 0+0纳西妲</t>
  </si>
  <si>
    <t>0+1奈芙尔 2+1哥伦比娅 2+1菈乌玛 0+0纳西妲</t>
  </si>
  <si>
    <t>0+1奈芙尔 6+1哥伦比娅 2+1菈乌玛 0+0纳西妲</t>
  </si>
  <si>
    <t>1+1奈芙尔 0+1妮露 2+1菈乌玛 0+0纳西妲</t>
  </si>
  <si>
    <t>1+1奈芙尔 0+1哥伦比娅 2+1菈乌玛 0+0纳西妲</t>
  </si>
  <si>
    <t>1+1奈芙尔 2+1哥伦比娅 2+1菈乌玛 0+0纳西妲</t>
  </si>
  <si>
    <t>1+1奈芙尔 6+1哥伦比娅 2+1菈乌玛 0+0纳西妲</t>
  </si>
  <si>
    <t>2+1奈芙尔 0+1妮露 2+1菈乌玛 0+0纳西妲</t>
  </si>
  <si>
    <t>2+1奈芙尔 0+1哥伦比娅 2+1菈乌玛 0+0纳西妲</t>
  </si>
  <si>
    <t>2+1奈芙尔 2+1哥伦比娅 2+1菈乌玛 0+0纳西妲</t>
  </si>
  <si>
    <t>2+1奈芙尔 6+1哥伦比娅 2+1菈乌玛 0+0纳西妲</t>
  </si>
  <si>
    <t>6+1奈芙尔 0+1妮露 2+1菈乌玛 0+0纳西妲</t>
  </si>
  <si>
    <t>6+1奈芙尔 0+1哥伦比娅 2+1菈乌玛 0+0纳西妲</t>
  </si>
  <si>
    <t>6+1奈芙尔 2+1哥伦比娅 2+1菈乌玛 0+0纳西妲</t>
  </si>
  <si>
    <t>6+1奈芙尔 6+1哥伦比娅 2+1菈乌玛 0+0纳西妲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</si>
</sst>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</numFmts>
  <fonts count="31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6"/>
      <color theme="1"/>
      <name val="SDK_SC_Web"/>
      <charset val="134"/>
    </font>
    <font>
      <sz val="22"/>
      <color theme="1"/>
      <name val="SDK_SC_Web"/>
      <charset val="134"/>
    </font>
    <font>
      <sz val="28"/>
      <color rgb="FFFF0000"/>
      <name val="SDK_SC_Web"/>
      <charset val="134"/>
    </font>
    <font>
      <sz val="28"/>
      <color rgb="FF0070C0"/>
      <name val="SDK_SC_Web"/>
      <charset val="134"/>
    </font>
    <font>
      <sz val="36"/>
      <color rgb="FFFF0000"/>
      <name val="SDK_SC_Web"/>
      <charset val="134"/>
    </font>
    <font>
      <sz val="36"/>
      <color rgb="FF0070C0"/>
      <name val="SDK_SC_Web"/>
      <charset val="134"/>
    </font>
    <font>
      <sz val="24"/>
      <color theme="1"/>
      <name val="SDK_SC_Web"/>
      <charset val="134"/>
    </font>
    <font>
      <sz val="26"/>
      <color rgb="FFFF0000"/>
      <name val="SDK_SC_Web"/>
      <charset val="134"/>
    </font>
    <font>
      <sz val="20"/>
      <color rgb="FFFF0000"/>
      <name val="SDK_SC_Web"/>
      <charset val="134"/>
    </font>
    <font>
      <sz val="20"/>
      <color rgb="FF00943B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CDFF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11" borderId="7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19" fillId="0" borderId="0">
      <alignment vertical="center"/>
    </xf>
    <xf numFmtId="0" fontId="20" fillId="12" borderId="10">
      <alignment vertical="center"/>
    </xf>
    <xf numFmtId="0" fontId="21" fillId="13" borderId="11">
      <alignment vertical="center"/>
    </xf>
    <xf numFmtId="0" fontId="22" fillId="13" borderId="10">
      <alignment vertical="center"/>
    </xf>
    <xf numFmtId="0" fontId="23" fillId="14" borderId="12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  <xf numFmtId="0" fontId="29" fillId="34" borderId="0">
      <alignment vertical="center"/>
    </xf>
    <xf numFmtId="0" fontId="30" fillId="35" borderId="0">
      <alignment vertical="center"/>
    </xf>
    <xf numFmtId="0" fontId="30" fillId="36" borderId="0">
      <alignment vertical="center"/>
    </xf>
    <xf numFmtId="0" fontId="29" fillId="37" borderId="0">
      <alignment vertical="center"/>
    </xf>
    <xf numFmtId="0" fontId="29" fillId="38" borderId="0">
      <alignment vertical="center"/>
    </xf>
    <xf numFmtId="0" fontId="30" fillId="39" borderId="0">
      <alignment vertical="center"/>
    </xf>
    <xf numFmtId="0" fontId="30" fillId="40" borderId="0">
      <alignment vertical="center"/>
    </xf>
    <xf numFmtId="0" fontId="29" fillId="41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10" borderId="1" xfId="0" applyNumberFormat="1" applyFont="1" applyFill="1" applyBorder="1" applyAlignment="1">
      <alignment horizontal="center" vertical="center"/>
    </xf>
    <xf numFmtId="176" fontId="1" fillId="1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374"/>
  <sheetViews>
    <sheetView zoomScale="25" zoomScaleNormal="25" workbookViewId="0">
      <selection activeCell="A10" sqref="A10"/>
    </sheetView>
  </sheetViews>
  <sheetFormatPr defaultColWidth="25.7777777777778" defaultRowHeight="50" customHeight="1"/>
  <cols>
    <col min="1" max="16383" width="25.7777777777778" style="1" customWidth="1"/>
    <col min="16384" max="16384" width="25.7777777777778" style="1"/>
  </cols>
  <sheetData>
    <row r="1" s="1" customFormat="1" customHeight="1" spans="1:83">
      <c r="A1" s="2" t="s">
        <v>0</v>
      </c>
      <c r="B1" s="2"/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2</v>
      </c>
      <c r="V1" s="2"/>
      <c r="W1" s="2"/>
      <c r="X1" s="2"/>
      <c r="Y1" s="2"/>
      <c r="Z1" s="3" t="s">
        <v>3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2" t="s">
        <v>4</v>
      </c>
      <c r="AQ1" s="2"/>
      <c r="AR1" s="2"/>
      <c r="AS1" s="2"/>
      <c r="AT1" s="2"/>
      <c r="AU1" s="3" t="s">
        <v>3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2" t="s">
        <v>5</v>
      </c>
      <c r="BL1" s="2"/>
      <c r="BM1" s="2"/>
      <c r="BN1" s="2"/>
      <c r="BO1" s="2"/>
      <c r="BP1" s="3" t="s">
        <v>3</v>
      </c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="1" customFormat="1" customHeight="1" spans="1:83">
      <c r="A2" s="2"/>
      <c r="B2" s="2"/>
      <c r="C2" s="2"/>
      <c r="D2" s="2"/>
      <c r="E2" s="4" t="s">
        <v>6</v>
      </c>
      <c r="F2" s="5"/>
      <c r="G2" s="5"/>
      <c r="H2" s="5"/>
      <c r="I2" s="6"/>
      <c r="J2" s="7" t="s">
        <v>7</v>
      </c>
      <c r="K2" s="7"/>
      <c r="L2" s="7"/>
      <c r="M2" s="7"/>
      <c r="N2" s="8" t="s">
        <v>8</v>
      </c>
      <c r="O2" s="9" t="s">
        <v>9</v>
      </c>
      <c r="P2" s="9"/>
      <c r="Q2" s="9"/>
      <c r="R2" s="10" t="s">
        <v>10</v>
      </c>
      <c r="S2" s="8" t="s">
        <v>11</v>
      </c>
      <c r="T2" s="11" t="s">
        <v>12</v>
      </c>
      <c r="U2" s="2"/>
      <c r="V2" s="2"/>
      <c r="W2" s="2"/>
      <c r="X2" s="2"/>
      <c r="Y2" s="2"/>
      <c r="Z2" s="4" t="s">
        <v>6</v>
      </c>
      <c r="AA2" s="5"/>
      <c r="AB2" s="5"/>
      <c r="AC2" s="5"/>
      <c r="AD2" s="6"/>
      <c r="AE2" s="7" t="s">
        <v>7</v>
      </c>
      <c r="AF2" s="7"/>
      <c r="AG2" s="7"/>
      <c r="AH2" s="7"/>
      <c r="AI2" s="8" t="s">
        <v>8</v>
      </c>
      <c r="AJ2" s="9" t="s">
        <v>9</v>
      </c>
      <c r="AK2" s="9"/>
      <c r="AL2" s="9"/>
      <c r="AM2" s="10" t="s">
        <v>10</v>
      </c>
      <c r="AN2" s="8" t="s">
        <v>11</v>
      </c>
      <c r="AO2" s="11" t="s">
        <v>12</v>
      </c>
      <c r="AP2" s="2"/>
      <c r="AQ2" s="2"/>
      <c r="AR2" s="2"/>
      <c r="AS2" s="2"/>
      <c r="AT2" s="2"/>
      <c r="AU2" s="4" t="s">
        <v>6</v>
      </c>
      <c r="AV2" s="5"/>
      <c r="AW2" s="5"/>
      <c r="AX2" s="5"/>
      <c r="AY2" s="6"/>
      <c r="AZ2" s="7" t="s">
        <v>7</v>
      </c>
      <c r="BA2" s="7"/>
      <c r="BB2" s="7"/>
      <c r="BC2" s="7"/>
      <c r="BD2" s="8" t="s">
        <v>8</v>
      </c>
      <c r="BE2" s="9" t="s">
        <v>9</v>
      </c>
      <c r="BF2" s="9"/>
      <c r="BG2" s="9"/>
      <c r="BH2" s="10" t="s">
        <v>10</v>
      </c>
      <c r="BI2" s="8" t="s">
        <v>11</v>
      </c>
      <c r="BJ2" s="11" t="s">
        <v>12</v>
      </c>
      <c r="BK2" s="2"/>
      <c r="BL2" s="2"/>
      <c r="BM2" s="2"/>
      <c r="BN2" s="2"/>
      <c r="BO2" s="2"/>
      <c r="BP2" s="4" t="s">
        <v>6</v>
      </c>
      <c r="BQ2" s="5"/>
      <c r="BR2" s="5"/>
      <c r="BS2" s="5"/>
      <c r="BT2" s="6"/>
      <c r="BU2" s="7" t="s">
        <v>7</v>
      </c>
      <c r="BV2" s="7"/>
      <c r="BW2" s="7"/>
      <c r="BX2" s="7"/>
      <c r="BY2" s="8" t="s">
        <v>8</v>
      </c>
      <c r="BZ2" s="9" t="s">
        <v>9</v>
      </c>
      <c r="CA2" s="9"/>
      <c r="CB2" s="9"/>
      <c r="CC2" s="10" t="s">
        <v>10</v>
      </c>
      <c r="CD2" s="8" t="s">
        <v>11</v>
      </c>
      <c r="CE2" s="11" t="s">
        <v>12</v>
      </c>
    </row>
    <row r="3" s="1" customFormat="1" customHeight="1" spans="1:83">
      <c r="A3" s="1" t="s">
        <v>13</v>
      </c>
      <c r="B3" s="1" t="s">
        <v>14</v>
      </c>
      <c r="D3" s="1" t="s">
        <v>15</v>
      </c>
      <c r="E3" s="12" t="s">
        <v>16</v>
      </c>
      <c r="F3" s="12" t="s">
        <v>17</v>
      </c>
      <c r="G3" s="13" t="s">
        <v>18</v>
      </c>
      <c r="H3" s="14" t="s">
        <v>19</v>
      </c>
      <c r="I3" s="15" t="s">
        <v>6</v>
      </c>
      <c r="J3" s="12" t="s">
        <v>20</v>
      </c>
      <c r="K3" s="12" t="s">
        <v>16</v>
      </c>
      <c r="L3" s="12" t="s">
        <v>21</v>
      </c>
      <c r="M3" s="7" t="s">
        <v>22</v>
      </c>
      <c r="N3" s="16"/>
      <c r="O3" s="12" t="s">
        <v>23</v>
      </c>
      <c r="P3" s="12" t="s">
        <v>24</v>
      </c>
      <c r="Q3" s="9" t="s">
        <v>25</v>
      </c>
      <c r="R3" s="10" t="s">
        <v>26</v>
      </c>
      <c r="S3" s="16"/>
      <c r="T3" s="17"/>
      <c r="U3" s="1" t="s">
        <v>13</v>
      </c>
      <c r="V3" s="1" t="s">
        <v>14</v>
      </c>
      <c r="W3" s="1" t="s">
        <v>27</v>
      </c>
      <c r="X3" s="1" t="s">
        <v>28</v>
      </c>
      <c r="Y3" s="1" t="s">
        <v>15</v>
      </c>
      <c r="Z3" s="12" t="s">
        <v>16</v>
      </c>
      <c r="AA3" s="12" t="s">
        <v>17</v>
      </c>
      <c r="AB3" s="13" t="s">
        <v>18</v>
      </c>
      <c r="AC3" s="14" t="s">
        <v>19</v>
      </c>
      <c r="AD3" s="15" t="s">
        <v>6</v>
      </c>
      <c r="AE3" s="12" t="s">
        <v>20</v>
      </c>
      <c r="AF3" s="12" t="s">
        <v>16</v>
      </c>
      <c r="AG3" s="12" t="s">
        <v>21</v>
      </c>
      <c r="AH3" s="7" t="s">
        <v>22</v>
      </c>
      <c r="AI3" s="16"/>
      <c r="AJ3" s="12" t="s">
        <v>23</v>
      </c>
      <c r="AK3" s="12" t="s">
        <v>24</v>
      </c>
      <c r="AL3" s="9" t="s">
        <v>25</v>
      </c>
      <c r="AM3" s="10" t="s">
        <v>26</v>
      </c>
      <c r="AN3" s="16"/>
      <c r="AO3" s="17"/>
      <c r="AP3" s="1" t="s">
        <v>13</v>
      </c>
      <c r="AQ3" s="1" t="s">
        <v>14</v>
      </c>
      <c r="AR3" s="1" t="s">
        <v>27</v>
      </c>
      <c r="AS3" s="1" t="s">
        <v>28</v>
      </c>
      <c r="AT3" s="1" t="s">
        <v>15</v>
      </c>
      <c r="AU3" s="12" t="s">
        <v>16</v>
      </c>
      <c r="AV3" s="12" t="s">
        <v>17</v>
      </c>
      <c r="AW3" s="13" t="s">
        <v>18</v>
      </c>
      <c r="AX3" s="14" t="s">
        <v>19</v>
      </c>
      <c r="AY3" s="15" t="s">
        <v>6</v>
      </c>
      <c r="AZ3" s="12" t="s">
        <v>20</v>
      </c>
      <c r="BA3" s="12" t="s">
        <v>16</v>
      </c>
      <c r="BB3" s="12" t="s">
        <v>21</v>
      </c>
      <c r="BC3" s="7" t="s">
        <v>22</v>
      </c>
      <c r="BD3" s="16"/>
      <c r="BE3" s="12" t="s">
        <v>23</v>
      </c>
      <c r="BF3" s="12" t="s">
        <v>24</v>
      </c>
      <c r="BG3" s="9" t="s">
        <v>25</v>
      </c>
      <c r="BH3" s="10" t="s">
        <v>26</v>
      </c>
      <c r="BI3" s="16"/>
      <c r="BJ3" s="17"/>
      <c r="BK3" s="1" t="s">
        <v>13</v>
      </c>
      <c r="BL3" s="1" t="s">
        <v>14</v>
      </c>
      <c r="BM3" s="1" t="s">
        <v>27</v>
      </c>
      <c r="BN3" s="1" t="s">
        <v>28</v>
      </c>
      <c r="BO3" s="1" t="s">
        <v>15</v>
      </c>
      <c r="BP3" s="12" t="s">
        <v>16</v>
      </c>
      <c r="BQ3" s="12" t="s">
        <v>17</v>
      </c>
      <c r="BR3" s="13" t="s">
        <v>18</v>
      </c>
      <c r="BS3" s="14" t="s">
        <v>19</v>
      </c>
      <c r="BT3" s="15" t="s">
        <v>6</v>
      </c>
      <c r="BU3" s="12" t="s">
        <v>20</v>
      </c>
      <c r="BV3" s="12" t="s">
        <v>16</v>
      </c>
      <c r="BW3" s="12" t="s">
        <v>21</v>
      </c>
      <c r="BX3" s="7" t="s">
        <v>22</v>
      </c>
      <c r="BY3" s="16"/>
      <c r="BZ3" s="12" t="s">
        <v>23</v>
      </c>
      <c r="CA3" s="12" t="s">
        <v>24</v>
      </c>
      <c r="CB3" s="9" t="s">
        <v>25</v>
      </c>
      <c r="CC3" s="10" t="s">
        <v>26</v>
      </c>
      <c r="CD3" s="16"/>
      <c r="CE3" s="17"/>
    </row>
    <row r="4" s="1" customFormat="1" customHeight="1" spans="1:83">
      <c r="A4" s="18">
        <f>M22</f>
        <v>2492726.85802134</v>
      </c>
      <c r="B4" s="18">
        <f>J41</f>
        <v>279724.716944015</v>
      </c>
      <c r="D4" s="18">
        <v>18</v>
      </c>
      <c r="E4" s="12">
        <v>1394</v>
      </c>
      <c r="F4" s="12">
        <v>1.728</v>
      </c>
      <c r="G4" s="13">
        <v>1.28</v>
      </c>
      <c r="H4" s="14">
        <v>1.08</v>
      </c>
      <c r="I4" s="15">
        <f t="shared" ref="I4:I21" si="0">E4*F4*G4*H4</f>
        <v>3329.9693568</v>
      </c>
      <c r="J4" s="12">
        <v>1</v>
      </c>
      <c r="K4" s="12">
        <v>1394</v>
      </c>
      <c r="L4" s="12">
        <v>0.96</v>
      </c>
      <c r="M4" s="19">
        <f t="shared" ref="M4:M21" si="1">1+6*K4/(K4+2000)+L4</f>
        <v>4.42434885091338</v>
      </c>
      <c r="N4" s="20">
        <v>5936</v>
      </c>
      <c r="O4" s="12">
        <v>0.99</v>
      </c>
      <c r="P4" s="12">
        <v>3.41</v>
      </c>
      <c r="Q4" s="9">
        <f t="shared" ref="Q4:Q21" si="2">1+O4*P4</f>
        <v>4.3759</v>
      </c>
      <c r="R4" s="10">
        <v>1.225</v>
      </c>
      <c r="S4" s="20">
        <v>1</v>
      </c>
      <c r="T4" s="21">
        <f t="shared" ref="T4:T21" si="3">((I4*J4*M4)+N4)*Q4*R4*S4</f>
        <v>110795.420503476</v>
      </c>
      <c r="U4" s="18">
        <f>AH22</f>
        <v>2526232.25351825</v>
      </c>
      <c r="V4" s="18">
        <f>AE71</f>
        <v>261655.89543219</v>
      </c>
      <c r="W4" s="18">
        <f>AH52</f>
        <v>791180.340648999</v>
      </c>
      <c r="X4" s="18">
        <f>AG87</f>
        <v>105034.96640448</v>
      </c>
      <c r="Y4" s="18">
        <v>18</v>
      </c>
      <c r="Z4" s="12">
        <v>1354</v>
      </c>
      <c r="AA4" s="12">
        <v>1.728</v>
      </c>
      <c r="AB4" s="13">
        <v>1.35</v>
      </c>
      <c r="AC4" s="14">
        <v>1.24</v>
      </c>
      <c r="AD4" s="15">
        <f t="shared" ref="AD4:AD21" si="4">Z4*AA4*AB4*AC4</f>
        <v>3916.677888</v>
      </c>
      <c r="AE4" s="12">
        <v>1</v>
      </c>
      <c r="AF4" s="12">
        <v>1354</v>
      </c>
      <c r="AG4" s="12">
        <v>1.23</v>
      </c>
      <c r="AH4" s="19">
        <f t="shared" ref="AH4:AH21" si="5">1+6*AF4/(AF4+2000)+AG4</f>
        <v>4.6521824686941</v>
      </c>
      <c r="AI4" s="20">
        <v>5936</v>
      </c>
      <c r="AJ4" s="12">
        <v>0.99</v>
      </c>
      <c r="AK4" s="12">
        <v>3.41</v>
      </c>
      <c r="AL4" s="9">
        <f t="shared" ref="AL4:AL21" si="6">1+AJ4*AK4</f>
        <v>4.3759</v>
      </c>
      <c r="AM4" s="10">
        <v>1.225</v>
      </c>
      <c r="AN4" s="20">
        <v>1</v>
      </c>
      <c r="AO4" s="21">
        <f t="shared" ref="AO4:AO21" si="7">((AD4*AE4*AH4)+AI4)*AL4*AM4*AN4</f>
        <v>129493.592119913</v>
      </c>
      <c r="AP4" s="18">
        <f>BC22</f>
        <v>3038506.81653575</v>
      </c>
      <c r="AQ4" s="18">
        <f>AZ71</f>
        <v>280818.183191805</v>
      </c>
      <c r="AR4" s="18">
        <f>BC52</f>
        <v>1319443.21037457</v>
      </c>
      <c r="AS4" s="18">
        <f>BB87</f>
        <v>122678.36744256</v>
      </c>
      <c r="AT4" s="18">
        <v>18</v>
      </c>
      <c r="AU4" s="12">
        <v>1497</v>
      </c>
      <c r="AV4" s="12">
        <v>1.728</v>
      </c>
      <c r="AW4" s="13">
        <v>1.35</v>
      </c>
      <c r="AX4" s="14">
        <v>1.24</v>
      </c>
      <c r="AY4" s="15">
        <f t="shared" ref="AY4:AY21" si="8">AU4*AV4*AW4*AX4</f>
        <v>4330.329984</v>
      </c>
      <c r="AZ4" s="12">
        <v>1</v>
      </c>
      <c r="BA4" s="12">
        <v>1497</v>
      </c>
      <c r="BB4" s="12">
        <v>1.23</v>
      </c>
      <c r="BC4" s="19">
        <f t="shared" ref="BC4:BC21" si="9">1+6*BA4/(BA4+2000)+BB4</f>
        <v>4.79848727480698</v>
      </c>
      <c r="BD4" s="20">
        <v>5936</v>
      </c>
      <c r="BE4" s="12">
        <v>0.99</v>
      </c>
      <c r="BF4" s="12">
        <v>3.41</v>
      </c>
      <c r="BG4" s="9">
        <f t="shared" ref="BG4:BG21" si="10">1+BE4*BF4</f>
        <v>4.3759</v>
      </c>
      <c r="BH4" s="10">
        <v>1.225</v>
      </c>
      <c r="BI4" s="22">
        <v>1.085</v>
      </c>
      <c r="BJ4" s="21">
        <f t="shared" ref="BJ4:BJ21" si="11">((AY4*AZ4*BC4)+BD4)*BG4*BH4*BI4</f>
        <v>155377.788523527</v>
      </c>
      <c r="BK4" s="18">
        <f>BX22</f>
        <v>4028006.95788881</v>
      </c>
      <c r="BL4" s="18">
        <f>BU71</f>
        <v>332658.403688205</v>
      </c>
      <c r="BM4" s="18">
        <f>BX52</f>
        <v>2156086.95165238</v>
      </c>
      <c r="BN4" s="18">
        <f>BW87</f>
        <v>183086.972934012</v>
      </c>
      <c r="BO4" s="18">
        <v>18</v>
      </c>
      <c r="BP4" s="12">
        <v>1497</v>
      </c>
      <c r="BQ4" s="12">
        <v>1.728</v>
      </c>
      <c r="BR4" s="13">
        <v>1.35</v>
      </c>
      <c r="BS4" s="14">
        <v>1.24</v>
      </c>
      <c r="BT4" s="15">
        <f t="shared" ref="BT4:BT21" si="12">BP4*BQ4*BR4*BS4</f>
        <v>4330.329984</v>
      </c>
      <c r="BU4" s="12">
        <v>1</v>
      </c>
      <c r="BV4" s="12">
        <v>1497</v>
      </c>
      <c r="BW4" s="12">
        <v>1.32</v>
      </c>
      <c r="BX4" s="19">
        <f t="shared" ref="BX4:BX21" si="13">1+6*BV4/(BV4+2000)+BW4</f>
        <v>4.88848727480698</v>
      </c>
      <c r="BY4" s="20">
        <v>5936</v>
      </c>
      <c r="BZ4" s="12">
        <v>0.99</v>
      </c>
      <c r="CA4" s="12">
        <v>4.21</v>
      </c>
      <c r="CB4" s="9">
        <f t="shared" ref="CB4:CB21" si="14">1+BZ4*CA4</f>
        <v>5.1679</v>
      </c>
      <c r="CC4" s="10">
        <v>1.225</v>
      </c>
      <c r="CD4" s="20">
        <v>1.2</v>
      </c>
      <c r="CE4" s="21">
        <f t="shared" ref="CE4:CE21" si="15">((BT4*BU4*BX4)+BY4)*CB4*CC4*CD4</f>
        <v>205909.81609124</v>
      </c>
    </row>
    <row r="5" s="1" customFormat="1" customHeight="1" spans="1:83">
      <c r="A5" s="23" t="s">
        <v>29</v>
      </c>
      <c r="B5" s="23"/>
      <c r="C5" s="24" t="s">
        <v>30</v>
      </c>
      <c r="D5" s="24"/>
      <c r="E5" s="12">
        <v>1394</v>
      </c>
      <c r="F5" s="12">
        <v>1.728</v>
      </c>
      <c r="G5" s="13">
        <v>1.28</v>
      </c>
      <c r="H5" s="14">
        <v>1.08</v>
      </c>
      <c r="I5" s="15">
        <f t="shared" si="0"/>
        <v>3329.9693568</v>
      </c>
      <c r="J5" s="12">
        <v>1</v>
      </c>
      <c r="K5" s="12">
        <v>1394</v>
      </c>
      <c r="L5" s="12">
        <v>0.96</v>
      </c>
      <c r="M5" s="19">
        <f t="shared" si="1"/>
        <v>4.42434885091338</v>
      </c>
      <c r="N5" s="20">
        <v>5936</v>
      </c>
      <c r="O5" s="12">
        <v>0.99</v>
      </c>
      <c r="P5" s="12">
        <v>3.41</v>
      </c>
      <c r="Q5" s="9">
        <f t="shared" si="2"/>
        <v>4.3759</v>
      </c>
      <c r="R5" s="10">
        <v>1.225</v>
      </c>
      <c r="S5" s="20">
        <v>1</v>
      </c>
      <c r="T5" s="21">
        <f t="shared" si="3"/>
        <v>110795.420503476</v>
      </c>
      <c r="U5" s="23" t="s">
        <v>29</v>
      </c>
      <c r="V5" s="23"/>
      <c r="W5" s="23"/>
      <c r="X5" s="24" t="s">
        <v>30</v>
      </c>
      <c r="Y5" s="24"/>
      <c r="Z5" s="12">
        <v>1354</v>
      </c>
      <c r="AA5" s="12">
        <v>1.728</v>
      </c>
      <c r="AB5" s="13">
        <v>1.35</v>
      </c>
      <c r="AC5" s="14">
        <v>1.24</v>
      </c>
      <c r="AD5" s="15">
        <f t="shared" si="4"/>
        <v>3916.677888</v>
      </c>
      <c r="AE5" s="12">
        <v>1</v>
      </c>
      <c r="AF5" s="12">
        <v>1354</v>
      </c>
      <c r="AG5" s="12">
        <v>1.23</v>
      </c>
      <c r="AH5" s="19">
        <f t="shared" si="5"/>
        <v>4.6521824686941</v>
      </c>
      <c r="AI5" s="20">
        <v>5936</v>
      </c>
      <c r="AJ5" s="12">
        <v>0.99</v>
      </c>
      <c r="AK5" s="12">
        <v>3.41</v>
      </c>
      <c r="AL5" s="9">
        <f t="shared" si="6"/>
        <v>4.3759</v>
      </c>
      <c r="AM5" s="10">
        <v>1.225</v>
      </c>
      <c r="AN5" s="20">
        <v>1</v>
      </c>
      <c r="AO5" s="21">
        <f t="shared" si="7"/>
        <v>129493.592119913</v>
      </c>
      <c r="AP5" s="23" t="s">
        <v>29</v>
      </c>
      <c r="AQ5" s="23"/>
      <c r="AR5" s="23"/>
      <c r="AS5" s="24" t="s">
        <v>30</v>
      </c>
      <c r="AT5" s="24"/>
      <c r="AU5" s="12">
        <v>1497</v>
      </c>
      <c r="AV5" s="12">
        <v>1.728</v>
      </c>
      <c r="AW5" s="13">
        <v>1.35</v>
      </c>
      <c r="AX5" s="14">
        <v>1.24</v>
      </c>
      <c r="AY5" s="15">
        <f t="shared" si="8"/>
        <v>4330.329984</v>
      </c>
      <c r="AZ5" s="12">
        <v>1</v>
      </c>
      <c r="BA5" s="12">
        <v>1497</v>
      </c>
      <c r="BB5" s="12">
        <v>1.23</v>
      </c>
      <c r="BC5" s="19">
        <f t="shared" si="9"/>
        <v>4.79848727480698</v>
      </c>
      <c r="BD5" s="20">
        <v>5936</v>
      </c>
      <c r="BE5" s="12">
        <v>0.99</v>
      </c>
      <c r="BF5" s="12">
        <v>3.41</v>
      </c>
      <c r="BG5" s="9">
        <f t="shared" si="10"/>
        <v>4.3759</v>
      </c>
      <c r="BH5" s="10">
        <v>1.225</v>
      </c>
      <c r="BI5" s="22">
        <v>1.085</v>
      </c>
      <c r="BJ5" s="21">
        <f t="shared" si="11"/>
        <v>155377.788523527</v>
      </c>
      <c r="BK5" s="23" t="s">
        <v>29</v>
      </c>
      <c r="BL5" s="23"/>
      <c r="BM5" s="23"/>
      <c r="BN5" s="24" t="s">
        <v>30</v>
      </c>
      <c r="BO5" s="24"/>
      <c r="BP5" s="12">
        <v>1497</v>
      </c>
      <c r="BQ5" s="12">
        <v>1.728</v>
      </c>
      <c r="BR5" s="13">
        <v>1.35</v>
      </c>
      <c r="BS5" s="14">
        <v>1.24</v>
      </c>
      <c r="BT5" s="15">
        <f t="shared" si="12"/>
        <v>4330.329984</v>
      </c>
      <c r="BU5" s="12">
        <v>1</v>
      </c>
      <c r="BV5" s="12">
        <v>1497</v>
      </c>
      <c r="BW5" s="12">
        <v>1.32</v>
      </c>
      <c r="BX5" s="19">
        <f t="shared" si="13"/>
        <v>4.88848727480698</v>
      </c>
      <c r="BY5" s="20">
        <v>5936</v>
      </c>
      <c r="BZ5" s="12">
        <v>0.99</v>
      </c>
      <c r="CA5" s="12">
        <v>4.21</v>
      </c>
      <c r="CB5" s="9">
        <f t="shared" si="14"/>
        <v>5.1679</v>
      </c>
      <c r="CC5" s="10">
        <v>1.225</v>
      </c>
      <c r="CD5" s="20">
        <v>1.2</v>
      </c>
      <c r="CE5" s="21">
        <f t="shared" si="15"/>
        <v>205909.81609124</v>
      </c>
    </row>
    <row r="6" s="1" customFormat="1" customHeight="1" spans="1:83">
      <c r="A6" s="23"/>
      <c r="B6" s="23"/>
      <c r="C6" s="24"/>
      <c r="D6" s="24"/>
      <c r="E6" s="12">
        <v>1394</v>
      </c>
      <c r="F6" s="12">
        <v>2.304</v>
      </c>
      <c r="G6" s="13">
        <v>1.28</v>
      </c>
      <c r="H6" s="14">
        <v>1.08</v>
      </c>
      <c r="I6" s="15">
        <f t="shared" si="0"/>
        <v>4439.9591424</v>
      </c>
      <c r="J6" s="12">
        <v>1</v>
      </c>
      <c r="K6" s="12">
        <v>1394</v>
      </c>
      <c r="L6" s="12">
        <v>0.96</v>
      </c>
      <c r="M6" s="19">
        <f t="shared" si="1"/>
        <v>4.42434885091338</v>
      </c>
      <c r="N6" s="20">
        <v>5936</v>
      </c>
      <c r="O6" s="12">
        <v>0.99</v>
      </c>
      <c r="P6" s="12">
        <v>3.41</v>
      </c>
      <c r="Q6" s="9">
        <f t="shared" si="2"/>
        <v>4.3759</v>
      </c>
      <c r="R6" s="10">
        <v>1.225</v>
      </c>
      <c r="S6" s="20">
        <v>1</v>
      </c>
      <c r="T6" s="21">
        <f t="shared" si="3"/>
        <v>137120.629191302</v>
      </c>
      <c r="U6" s="23"/>
      <c r="V6" s="23"/>
      <c r="W6" s="23"/>
      <c r="X6" s="24"/>
      <c r="Y6" s="24"/>
      <c r="Z6" s="12">
        <v>1354</v>
      </c>
      <c r="AA6" s="12">
        <v>2.304</v>
      </c>
      <c r="AB6" s="13">
        <v>1.35</v>
      </c>
      <c r="AC6" s="14">
        <v>1.24</v>
      </c>
      <c r="AD6" s="15">
        <f t="shared" si="4"/>
        <v>5222.237184</v>
      </c>
      <c r="AE6" s="12">
        <v>1</v>
      </c>
      <c r="AF6" s="12">
        <v>1354</v>
      </c>
      <c r="AG6" s="12">
        <v>1.23</v>
      </c>
      <c r="AH6" s="19">
        <f t="shared" si="5"/>
        <v>4.6521824686941</v>
      </c>
      <c r="AI6" s="20">
        <v>5936</v>
      </c>
      <c r="AJ6" s="12">
        <v>0.99</v>
      </c>
      <c r="AK6" s="12">
        <v>3.41</v>
      </c>
      <c r="AL6" s="9">
        <f t="shared" si="6"/>
        <v>4.3759</v>
      </c>
      <c r="AM6" s="10">
        <v>1.225</v>
      </c>
      <c r="AN6" s="20">
        <v>1</v>
      </c>
      <c r="AO6" s="21">
        <f t="shared" si="7"/>
        <v>162051.524679884</v>
      </c>
      <c r="AP6" s="23"/>
      <c r="AQ6" s="23"/>
      <c r="AR6" s="23"/>
      <c r="AS6" s="24"/>
      <c r="AT6" s="24"/>
      <c r="AU6" s="12">
        <v>1497</v>
      </c>
      <c r="AV6" s="12">
        <v>2.304</v>
      </c>
      <c r="AW6" s="13">
        <v>1.35</v>
      </c>
      <c r="AX6" s="14">
        <v>1.24</v>
      </c>
      <c r="AY6" s="15">
        <f t="shared" si="8"/>
        <v>5773.773312</v>
      </c>
      <c r="AZ6" s="12">
        <v>1</v>
      </c>
      <c r="BA6" s="12">
        <v>1497</v>
      </c>
      <c r="BB6" s="12">
        <v>1.23</v>
      </c>
      <c r="BC6" s="19">
        <f t="shared" si="9"/>
        <v>4.79848727480698</v>
      </c>
      <c r="BD6" s="20">
        <v>5936</v>
      </c>
      <c r="BE6" s="12">
        <v>0.99</v>
      </c>
      <c r="BF6" s="12">
        <v>3.41</v>
      </c>
      <c r="BG6" s="9">
        <f t="shared" si="10"/>
        <v>4.3759</v>
      </c>
      <c r="BH6" s="10">
        <v>1.225</v>
      </c>
      <c r="BI6" s="22">
        <v>1.085</v>
      </c>
      <c r="BJ6" s="21">
        <f t="shared" si="11"/>
        <v>195662.225708903</v>
      </c>
      <c r="BK6" s="23"/>
      <c r="BL6" s="23"/>
      <c r="BM6" s="23"/>
      <c r="BN6" s="24"/>
      <c r="BO6" s="24"/>
      <c r="BP6" s="12">
        <v>1497</v>
      </c>
      <c r="BQ6" s="12">
        <v>2.304</v>
      </c>
      <c r="BR6" s="13">
        <v>1.35</v>
      </c>
      <c r="BS6" s="14">
        <v>1.24</v>
      </c>
      <c r="BT6" s="15">
        <f t="shared" si="12"/>
        <v>5773.773312</v>
      </c>
      <c r="BU6" s="12">
        <v>1</v>
      </c>
      <c r="BV6" s="12">
        <v>1497</v>
      </c>
      <c r="BW6" s="12">
        <v>1.32</v>
      </c>
      <c r="BX6" s="19">
        <f t="shared" si="13"/>
        <v>4.88848727480698</v>
      </c>
      <c r="BY6" s="20">
        <v>5936</v>
      </c>
      <c r="BZ6" s="12">
        <v>0.99</v>
      </c>
      <c r="CA6" s="12">
        <v>4.21</v>
      </c>
      <c r="CB6" s="9">
        <f t="shared" si="14"/>
        <v>5.1679</v>
      </c>
      <c r="CC6" s="10">
        <v>1.225</v>
      </c>
      <c r="CD6" s="20">
        <v>1.2</v>
      </c>
      <c r="CE6" s="21">
        <f t="shared" si="15"/>
        <v>259514.860798987</v>
      </c>
    </row>
    <row r="7" s="1" customFormat="1" customHeight="1" spans="1:83">
      <c r="A7" s="25">
        <f>A4+B4</f>
        <v>2772451.57496535</v>
      </c>
      <c r="B7" s="25"/>
      <c r="C7" s="26">
        <f>A7/D4</f>
        <v>154025.087498075</v>
      </c>
      <c r="D7" s="26"/>
      <c r="E7" s="12">
        <v>1494</v>
      </c>
      <c r="F7" s="12">
        <v>1.728</v>
      </c>
      <c r="G7" s="13">
        <v>1.28</v>
      </c>
      <c r="H7" s="14">
        <v>1.24</v>
      </c>
      <c r="I7" s="15">
        <f t="shared" si="0"/>
        <v>4097.5663104</v>
      </c>
      <c r="J7" s="12">
        <v>1</v>
      </c>
      <c r="K7" s="12">
        <v>1494</v>
      </c>
      <c r="L7" s="12">
        <v>0.96</v>
      </c>
      <c r="M7" s="19">
        <f t="shared" si="1"/>
        <v>4.52554092730395</v>
      </c>
      <c r="N7" s="20">
        <v>5936</v>
      </c>
      <c r="O7" s="12">
        <v>0.99</v>
      </c>
      <c r="P7" s="12">
        <v>3.41</v>
      </c>
      <c r="Q7" s="9">
        <f t="shared" si="2"/>
        <v>4.3759</v>
      </c>
      <c r="R7" s="10">
        <v>1.225</v>
      </c>
      <c r="S7" s="20">
        <v>1</v>
      </c>
      <c r="T7" s="21">
        <f t="shared" si="3"/>
        <v>131222.902713385</v>
      </c>
      <c r="U7" s="25">
        <f>SUM(U4:X4)</f>
        <v>3684103.45600392</v>
      </c>
      <c r="V7" s="25"/>
      <c r="W7" s="25"/>
      <c r="X7" s="26">
        <f>U7/Y4</f>
        <v>204672.41422244</v>
      </c>
      <c r="Y7" s="26"/>
      <c r="Z7" s="12">
        <v>1354</v>
      </c>
      <c r="AA7" s="12">
        <v>1.728</v>
      </c>
      <c r="AB7" s="13">
        <v>1.35</v>
      </c>
      <c r="AC7" s="14">
        <v>1.24</v>
      </c>
      <c r="AD7" s="15">
        <f t="shared" si="4"/>
        <v>3916.677888</v>
      </c>
      <c r="AE7" s="12">
        <v>1</v>
      </c>
      <c r="AF7" s="12">
        <v>1354</v>
      </c>
      <c r="AG7" s="12">
        <v>1.23</v>
      </c>
      <c r="AH7" s="19">
        <f t="shared" si="5"/>
        <v>4.6521824686941</v>
      </c>
      <c r="AI7" s="20">
        <v>5936</v>
      </c>
      <c r="AJ7" s="12">
        <v>0.99</v>
      </c>
      <c r="AK7" s="12">
        <v>3.41</v>
      </c>
      <c r="AL7" s="9">
        <f t="shared" si="6"/>
        <v>4.3759</v>
      </c>
      <c r="AM7" s="10">
        <v>1.225</v>
      </c>
      <c r="AN7" s="20">
        <v>1</v>
      </c>
      <c r="AO7" s="21">
        <f t="shared" si="7"/>
        <v>129493.592119913</v>
      </c>
      <c r="AP7" s="25">
        <f>SUM(AP4:AS4)</f>
        <v>4761446.57754468</v>
      </c>
      <c r="AQ7" s="25"/>
      <c r="AR7" s="25"/>
      <c r="AS7" s="26">
        <f>AP7/AT4</f>
        <v>264524.809863593</v>
      </c>
      <c r="AT7" s="26"/>
      <c r="AU7" s="12">
        <v>1497</v>
      </c>
      <c r="AV7" s="12">
        <v>1.728</v>
      </c>
      <c r="AW7" s="13">
        <v>1.35</v>
      </c>
      <c r="AX7" s="14">
        <v>1.24</v>
      </c>
      <c r="AY7" s="15">
        <f t="shared" si="8"/>
        <v>4330.329984</v>
      </c>
      <c r="AZ7" s="12">
        <v>1</v>
      </c>
      <c r="BA7" s="12">
        <v>1497</v>
      </c>
      <c r="BB7" s="12">
        <v>1.23</v>
      </c>
      <c r="BC7" s="19">
        <f t="shared" si="9"/>
        <v>4.79848727480698</v>
      </c>
      <c r="BD7" s="20">
        <v>5936</v>
      </c>
      <c r="BE7" s="12">
        <v>0.99</v>
      </c>
      <c r="BF7" s="12">
        <v>3.41</v>
      </c>
      <c r="BG7" s="9">
        <f t="shared" si="10"/>
        <v>4.3759</v>
      </c>
      <c r="BH7" s="10">
        <v>1.225</v>
      </c>
      <c r="BI7" s="22">
        <v>1.085</v>
      </c>
      <c r="BJ7" s="21">
        <f t="shared" si="11"/>
        <v>155377.788523527</v>
      </c>
      <c r="BK7" s="25">
        <f>SUM(BK4:BN4)</f>
        <v>6699839.28616341</v>
      </c>
      <c r="BL7" s="25"/>
      <c r="BM7" s="25"/>
      <c r="BN7" s="26">
        <f>BK7/BO4</f>
        <v>372213.293675745</v>
      </c>
      <c r="BO7" s="26"/>
      <c r="BP7" s="12">
        <v>1497</v>
      </c>
      <c r="BQ7" s="12">
        <v>1.728</v>
      </c>
      <c r="BR7" s="13">
        <v>1.35</v>
      </c>
      <c r="BS7" s="14">
        <v>1.24</v>
      </c>
      <c r="BT7" s="15">
        <f t="shared" si="12"/>
        <v>4330.329984</v>
      </c>
      <c r="BU7" s="12">
        <v>1</v>
      </c>
      <c r="BV7" s="12">
        <v>1497</v>
      </c>
      <c r="BW7" s="12">
        <v>1.32</v>
      </c>
      <c r="BX7" s="19">
        <f t="shared" si="13"/>
        <v>4.88848727480698</v>
      </c>
      <c r="BY7" s="20">
        <v>5936</v>
      </c>
      <c r="BZ7" s="12">
        <v>0.99</v>
      </c>
      <c r="CA7" s="12">
        <v>4.21</v>
      </c>
      <c r="CB7" s="9">
        <f t="shared" si="14"/>
        <v>5.1679</v>
      </c>
      <c r="CC7" s="10">
        <v>1.225</v>
      </c>
      <c r="CD7" s="20">
        <v>1.2</v>
      </c>
      <c r="CE7" s="21">
        <f t="shared" si="15"/>
        <v>205909.81609124</v>
      </c>
    </row>
    <row r="8" s="1" customFormat="1" customHeight="1" spans="1:83">
      <c r="A8" s="25"/>
      <c r="B8" s="25"/>
      <c r="C8" s="26"/>
      <c r="D8" s="26"/>
      <c r="E8" s="12">
        <v>1494</v>
      </c>
      <c r="F8" s="12">
        <v>1.728</v>
      </c>
      <c r="G8" s="13">
        <v>1.28</v>
      </c>
      <c r="H8" s="14">
        <v>1.24</v>
      </c>
      <c r="I8" s="15">
        <f t="shared" si="0"/>
        <v>4097.5663104</v>
      </c>
      <c r="J8" s="12">
        <v>1</v>
      </c>
      <c r="K8" s="12">
        <v>1494</v>
      </c>
      <c r="L8" s="12">
        <v>0.96</v>
      </c>
      <c r="M8" s="19">
        <f t="shared" si="1"/>
        <v>4.52554092730395</v>
      </c>
      <c r="N8" s="20">
        <v>5936</v>
      </c>
      <c r="O8" s="12">
        <v>0.99</v>
      </c>
      <c r="P8" s="12">
        <v>3.41</v>
      </c>
      <c r="Q8" s="9">
        <f t="shared" si="2"/>
        <v>4.3759</v>
      </c>
      <c r="R8" s="10">
        <v>1.225</v>
      </c>
      <c r="S8" s="20">
        <v>1</v>
      </c>
      <c r="T8" s="21">
        <f t="shared" si="3"/>
        <v>131222.902713385</v>
      </c>
      <c r="U8" s="25"/>
      <c r="V8" s="25"/>
      <c r="W8" s="25"/>
      <c r="X8" s="26"/>
      <c r="Y8" s="26"/>
      <c r="Z8" s="12">
        <v>1354</v>
      </c>
      <c r="AA8" s="12">
        <v>1.728</v>
      </c>
      <c r="AB8" s="13">
        <v>1.35</v>
      </c>
      <c r="AC8" s="14">
        <v>1.24</v>
      </c>
      <c r="AD8" s="15">
        <f t="shared" si="4"/>
        <v>3916.677888</v>
      </c>
      <c r="AE8" s="12">
        <v>1</v>
      </c>
      <c r="AF8" s="12">
        <v>1354</v>
      </c>
      <c r="AG8" s="12">
        <v>1.23</v>
      </c>
      <c r="AH8" s="19">
        <f t="shared" si="5"/>
        <v>4.6521824686941</v>
      </c>
      <c r="AI8" s="20">
        <v>5936</v>
      </c>
      <c r="AJ8" s="12">
        <v>0.99</v>
      </c>
      <c r="AK8" s="12">
        <v>3.41</v>
      </c>
      <c r="AL8" s="9">
        <f t="shared" si="6"/>
        <v>4.3759</v>
      </c>
      <c r="AM8" s="10">
        <v>1.225</v>
      </c>
      <c r="AN8" s="20">
        <v>1</v>
      </c>
      <c r="AO8" s="21">
        <f t="shared" si="7"/>
        <v>129493.592119913</v>
      </c>
      <c r="AP8" s="25"/>
      <c r="AQ8" s="25"/>
      <c r="AR8" s="25"/>
      <c r="AS8" s="26"/>
      <c r="AT8" s="26"/>
      <c r="AU8" s="12">
        <v>1497</v>
      </c>
      <c r="AV8" s="12">
        <v>1.728</v>
      </c>
      <c r="AW8" s="13">
        <v>1.35</v>
      </c>
      <c r="AX8" s="14">
        <v>1.24</v>
      </c>
      <c r="AY8" s="15">
        <f t="shared" si="8"/>
        <v>4330.329984</v>
      </c>
      <c r="AZ8" s="12">
        <v>1</v>
      </c>
      <c r="BA8" s="12">
        <v>1497</v>
      </c>
      <c r="BB8" s="12">
        <v>1.23</v>
      </c>
      <c r="BC8" s="19">
        <f t="shared" si="9"/>
        <v>4.79848727480698</v>
      </c>
      <c r="BD8" s="20">
        <v>5936</v>
      </c>
      <c r="BE8" s="12">
        <v>0.99</v>
      </c>
      <c r="BF8" s="12">
        <v>3.41</v>
      </c>
      <c r="BG8" s="9">
        <f t="shared" si="10"/>
        <v>4.3759</v>
      </c>
      <c r="BH8" s="10">
        <v>1.225</v>
      </c>
      <c r="BI8" s="22">
        <v>1.085</v>
      </c>
      <c r="BJ8" s="21">
        <f t="shared" si="11"/>
        <v>155377.788523527</v>
      </c>
      <c r="BK8" s="25"/>
      <c r="BL8" s="25"/>
      <c r="BM8" s="25"/>
      <c r="BN8" s="26"/>
      <c r="BO8" s="26"/>
      <c r="BP8" s="12">
        <v>1497</v>
      </c>
      <c r="BQ8" s="12">
        <v>1.728</v>
      </c>
      <c r="BR8" s="13">
        <v>1.35</v>
      </c>
      <c r="BS8" s="14">
        <v>1.24</v>
      </c>
      <c r="BT8" s="15">
        <f t="shared" si="12"/>
        <v>4330.329984</v>
      </c>
      <c r="BU8" s="12">
        <v>1</v>
      </c>
      <c r="BV8" s="12">
        <v>1497</v>
      </c>
      <c r="BW8" s="12">
        <v>1.32</v>
      </c>
      <c r="BX8" s="19">
        <f t="shared" si="13"/>
        <v>4.88848727480698</v>
      </c>
      <c r="BY8" s="20">
        <v>5936</v>
      </c>
      <c r="BZ8" s="12">
        <v>0.99</v>
      </c>
      <c r="CA8" s="12">
        <v>4.21</v>
      </c>
      <c r="CB8" s="9">
        <f t="shared" si="14"/>
        <v>5.1679</v>
      </c>
      <c r="CC8" s="10">
        <v>1.225</v>
      </c>
      <c r="CD8" s="20">
        <v>1.2</v>
      </c>
      <c r="CE8" s="21">
        <f t="shared" si="15"/>
        <v>205909.81609124</v>
      </c>
    </row>
    <row r="9" s="1" customFormat="1" customHeight="1" spans="1:83">
      <c r="A9"/>
      <c r="B9"/>
      <c r="C9"/>
      <c r="D9"/>
      <c r="E9" s="12">
        <v>1494</v>
      </c>
      <c r="F9" s="12">
        <v>2.304</v>
      </c>
      <c r="G9" s="13">
        <v>1.28</v>
      </c>
      <c r="H9" s="14">
        <v>1.24</v>
      </c>
      <c r="I9" s="15">
        <f t="shared" si="0"/>
        <v>5463.4217472</v>
      </c>
      <c r="J9" s="12">
        <v>1</v>
      </c>
      <c r="K9" s="12">
        <v>1494</v>
      </c>
      <c r="L9" s="12">
        <v>0.96</v>
      </c>
      <c r="M9" s="19">
        <f t="shared" si="1"/>
        <v>4.52554092730395</v>
      </c>
      <c r="N9" s="20">
        <v>5936</v>
      </c>
      <c r="O9" s="12">
        <v>0.99</v>
      </c>
      <c r="P9" s="12">
        <v>3.41</v>
      </c>
      <c r="Q9" s="9">
        <f t="shared" si="2"/>
        <v>4.3759</v>
      </c>
      <c r="R9" s="10">
        <v>1.225</v>
      </c>
      <c r="S9" s="20">
        <v>1</v>
      </c>
      <c r="T9" s="21">
        <f t="shared" si="3"/>
        <v>164357.272137846</v>
      </c>
      <c r="U9" s="27"/>
      <c r="V9" s="27"/>
      <c r="W9" s="27"/>
      <c r="X9" s="27"/>
      <c r="Y9" s="27"/>
      <c r="Z9" s="12">
        <v>1354</v>
      </c>
      <c r="AA9" s="12">
        <v>2.304</v>
      </c>
      <c r="AB9" s="13">
        <v>1.35</v>
      </c>
      <c r="AC9" s="14">
        <v>1.24</v>
      </c>
      <c r="AD9" s="15">
        <f t="shared" si="4"/>
        <v>5222.237184</v>
      </c>
      <c r="AE9" s="12">
        <v>1</v>
      </c>
      <c r="AF9" s="12">
        <v>1354</v>
      </c>
      <c r="AG9" s="12">
        <v>1.23</v>
      </c>
      <c r="AH9" s="19">
        <f t="shared" si="5"/>
        <v>4.6521824686941</v>
      </c>
      <c r="AI9" s="20">
        <v>5936</v>
      </c>
      <c r="AJ9" s="12">
        <v>0.99</v>
      </c>
      <c r="AK9" s="12">
        <v>3.41</v>
      </c>
      <c r="AL9" s="9">
        <f t="shared" si="6"/>
        <v>4.3759</v>
      </c>
      <c r="AM9" s="10">
        <v>1.225</v>
      </c>
      <c r="AN9" s="20">
        <v>1</v>
      </c>
      <c r="AO9" s="21">
        <f t="shared" si="7"/>
        <v>162051.524679884</v>
      </c>
      <c r="AP9" s="27"/>
      <c r="AQ9" s="27"/>
      <c r="AR9" s="27"/>
      <c r="AS9" s="27"/>
      <c r="AT9" s="27"/>
      <c r="AU9" s="12">
        <v>1497</v>
      </c>
      <c r="AV9" s="12">
        <v>2.304</v>
      </c>
      <c r="AW9" s="13">
        <v>1.35</v>
      </c>
      <c r="AX9" s="14">
        <v>1.24</v>
      </c>
      <c r="AY9" s="15">
        <f t="shared" si="8"/>
        <v>5773.773312</v>
      </c>
      <c r="AZ9" s="12">
        <v>1</v>
      </c>
      <c r="BA9" s="12">
        <v>1497</v>
      </c>
      <c r="BB9" s="12">
        <v>1.23</v>
      </c>
      <c r="BC9" s="19">
        <f t="shared" si="9"/>
        <v>4.79848727480698</v>
      </c>
      <c r="BD9" s="20">
        <v>5936</v>
      </c>
      <c r="BE9" s="12">
        <v>0.99</v>
      </c>
      <c r="BF9" s="12">
        <v>3.41</v>
      </c>
      <c r="BG9" s="9">
        <f t="shared" si="10"/>
        <v>4.3759</v>
      </c>
      <c r="BH9" s="10">
        <v>1.225</v>
      </c>
      <c r="BI9" s="22">
        <v>1.085</v>
      </c>
      <c r="BJ9" s="21">
        <f t="shared" si="11"/>
        <v>195662.225708903</v>
      </c>
      <c r="BK9" s="27"/>
      <c r="BL9" s="27"/>
      <c r="BM9" s="27"/>
      <c r="BN9" s="27"/>
      <c r="BO9" s="27"/>
      <c r="BP9" s="12">
        <v>1497</v>
      </c>
      <c r="BQ9" s="12">
        <v>2.304</v>
      </c>
      <c r="BR9" s="13">
        <v>1.35</v>
      </c>
      <c r="BS9" s="14">
        <v>1.24</v>
      </c>
      <c r="BT9" s="15">
        <f t="shared" si="12"/>
        <v>5773.773312</v>
      </c>
      <c r="BU9" s="12">
        <v>1</v>
      </c>
      <c r="BV9" s="12">
        <v>1497</v>
      </c>
      <c r="BW9" s="12">
        <v>1.32</v>
      </c>
      <c r="BX9" s="19">
        <f t="shared" si="13"/>
        <v>4.88848727480698</v>
      </c>
      <c r="BY9" s="20">
        <v>5936</v>
      </c>
      <c r="BZ9" s="12">
        <v>0.99</v>
      </c>
      <c r="CA9" s="12">
        <v>4.21</v>
      </c>
      <c r="CB9" s="9">
        <f t="shared" si="14"/>
        <v>5.1679</v>
      </c>
      <c r="CC9" s="10">
        <v>1.225</v>
      </c>
      <c r="CD9" s="20">
        <v>1.2</v>
      </c>
      <c r="CE9" s="21">
        <f t="shared" si="15"/>
        <v>259514.860798987</v>
      </c>
    </row>
    <row r="10" s="1" customFormat="1" customHeight="1" spans="1:83">
      <c r="E10" s="12">
        <v>1494</v>
      </c>
      <c r="F10" s="12">
        <v>1.728</v>
      </c>
      <c r="G10" s="13">
        <v>1.28</v>
      </c>
      <c r="H10" s="14">
        <v>1.24</v>
      </c>
      <c r="I10" s="15">
        <f t="shared" si="0"/>
        <v>4097.5663104</v>
      </c>
      <c r="J10" s="12">
        <v>1</v>
      </c>
      <c r="K10" s="12">
        <v>1494</v>
      </c>
      <c r="L10" s="12">
        <v>0.96</v>
      </c>
      <c r="M10" s="19">
        <f t="shared" si="1"/>
        <v>4.52554092730395</v>
      </c>
      <c r="N10" s="20">
        <v>5936</v>
      </c>
      <c r="O10" s="12">
        <v>0.99</v>
      </c>
      <c r="P10" s="12">
        <v>3.41</v>
      </c>
      <c r="Q10" s="9">
        <f t="shared" si="2"/>
        <v>4.3759</v>
      </c>
      <c r="R10" s="10">
        <v>1.225</v>
      </c>
      <c r="S10" s="20">
        <v>1</v>
      </c>
      <c r="T10" s="21">
        <f t="shared" si="3"/>
        <v>131222.902713385</v>
      </c>
      <c r="U10" s="27"/>
      <c r="V10" s="27"/>
      <c r="W10" s="27"/>
      <c r="X10" s="27"/>
      <c r="Y10" s="27"/>
      <c r="Z10" s="12">
        <v>1354</v>
      </c>
      <c r="AA10" s="12">
        <v>1.728</v>
      </c>
      <c r="AB10" s="13">
        <v>1.35</v>
      </c>
      <c r="AC10" s="14">
        <v>1.24</v>
      </c>
      <c r="AD10" s="15">
        <f t="shared" si="4"/>
        <v>3916.677888</v>
      </c>
      <c r="AE10" s="12">
        <v>1</v>
      </c>
      <c r="AF10" s="12">
        <v>1354</v>
      </c>
      <c r="AG10" s="12">
        <v>1.23</v>
      </c>
      <c r="AH10" s="19">
        <f t="shared" si="5"/>
        <v>4.6521824686941</v>
      </c>
      <c r="AI10" s="20">
        <v>5936</v>
      </c>
      <c r="AJ10" s="12">
        <v>0.99</v>
      </c>
      <c r="AK10" s="12">
        <v>3.41</v>
      </c>
      <c r="AL10" s="9">
        <f t="shared" si="6"/>
        <v>4.3759</v>
      </c>
      <c r="AM10" s="10">
        <v>1.225</v>
      </c>
      <c r="AN10" s="20">
        <v>1</v>
      </c>
      <c r="AO10" s="21">
        <f t="shared" si="7"/>
        <v>129493.592119913</v>
      </c>
      <c r="AP10" s="27"/>
      <c r="AQ10" s="27"/>
      <c r="AR10" s="27"/>
      <c r="AS10" s="27"/>
      <c r="AT10" s="27"/>
      <c r="AU10" s="12">
        <v>1497</v>
      </c>
      <c r="AV10" s="12">
        <v>1.728</v>
      </c>
      <c r="AW10" s="13">
        <v>1.35</v>
      </c>
      <c r="AX10" s="14">
        <v>1.24</v>
      </c>
      <c r="AY10" s="15">
        <f t="shared" si="8"/>
        <v>4330.329984</v>
      </c>
      <c r="AZ10" s="12">
        <v>1</v>
      </c>
      <c r="BA10" s="12">
        <v>1497</v>
      </c>
      <c r="BB10" s="12">
        <v>1.23</v>
      </c>
      <c r="BC10" s="19">
        <f t="shared" si="9"/>
        <v>4.79848727480698</v>
      </c>
      <c r="BD10" s="20">
        <v>5936</v>
      </c>
      <c r="BE10" s="12">
        <v>0.99</v>
      </c>
      <c r="BF10" s="12">
        <v>3.41</v>
      </c>
      <c r="BG10" s="9">
        <f t="shared" si="10"/>
        <v>4.3759</v>
      </c>
      <c r="BH10" s="10">
        <v>1.225</v>
      </c>
      <c r="BI10" s="22">
        <v>1.085</v>
      </c>
      <c r="BJ10" s="21">
        <f t="shared" si="11"/>
        <v>155377.788523527</v>
      </c>
      <c r="BK10" s="27"/>
      <c r="BL10" s="27"/>
      <c r="BM10" s="27"/>
      <c r="BN10" s="27"/>
      <c r="BO10" s="27"/>
      <c r="BP10" s="12">
        <v>1497</v>
      </c>
      <c r="BQ10" s="12">
        <v>1.728</v>
      </c>
      <c r="BR10" s="13">
        <v>1.35</v>
      </c>
      <c r="BS10" s="14">
        <v>1.24</v>
      </c>
      <c r="BT10" s="15">
        <f t="shared" si="12"/>
        <v>4330.329984</v>
      </c>
      <c r="BU10" s="12">
        <v>1</v>
      </c>
      <c r="BV10" s="12">
        <v>1497</v>
      </c>
      <c r="BW10" s="12">
        <v>1.32</v>
      </c>
      <c r="BX10" s="19">
        <f t="shared" si="13"/>
        <v>4.88848727480698</v>
      </c>
      <c r="BY10" s="20">
        <v>5936</v>
      </c>
      <c r="BZ10" s="12">
        <v>0.99</v>
      </c>
      <c r="CA10" s="12">
        <v>4.21</v>
      </c>
      <c r="CB10" s="9">
        <f t="shared" si="14"/>
        <v>5.1679</v>
      </c>
      <c r="CC10" s="10">
        <v>1.225</v>
      </c>
      <c r="CD10" s="20">
        <v>1.2</v>
      </c>
      <c r="CE10" s="21">
        <f t="shared" si="15"/>
        <v>205909.81609124</v>
      </c>
    </row>
    <row r="11" s="1" customFormat="1" customHeight="1" spans="1:83">
      <c r="E11" s="12">
        <v>1494</v>
      </c>
      <c r="F11" s="12">
        <v>1.728</v>
      </c>
      <c r="G11" s="13">
        <v>1.28</v>
      </c>
      <c r="H11" s="14">
        <v>1.24</v>
      </c>
      <c r="I11" s="15">
        <f t="shared" si="0"/>
        <v>4097.5663104</v>
      </c>
      <c r="J11" s="12">
        <v>1</v>
      </c>
      <c r="K11" s="12">
        <v>1494</v>
      </c>
      <c r="L11" s="12">
        <v>0.96</v>
      </c>
      <c r="M11" s="19">
        <f t="shared" si="1"/>
        <v>4.52554092730395</v>
      </c>
      <c r="N11" s="20">
        <v>5936</v>
      </c>
      <c r="O11" s="12">
        <v>0.99</v>
      </c>
      <c r="P11" s="12">
        <v>3.41</v>
      </c>
      <c r="Q11" s="9">
        <f t="shared" si="2"/>
        <v>4.3759</v>
      </c>
      <c r="R11" s="10">
        <v>1.225</v>
      </c>
      <c r="S11" s="20">
        <v>1</v>
      </c>
      <c r="T11" s="21">
        <f t="shared" si="3"/>
        <v>131222.902713385</v>
      </c>
      <c r="Z11" s="12">
        <v>1354</v>
      </c>
      <c r="AA11" s="12">
        <v>1.728</v>
      </c>
      <c r="AB11" s="13">
        <v>1.35</v>
      </c>
      <c r="AC11" s="14">
        <v>1.24</v>
      </c>
      <c r="AD11" s="15">
        <f t="shared" si="4"/>
        <v>3916.677888</v>
      </c>
      <c r="AE11" s="12">
        <v>1</v>
      </c>
      <c r="AF11" s="12">
        <v>1354</v>
      </c>
      <c r="AG11" s="12">
        <v>1.23</v>
      </c>
      <c r="AH11" s="19">
        <f t="shared" si="5"/>
        <v>4.6521824686941</v>
      </c>
      <c r="AI11" s="20">
        <v>5936</v>
      </c>
      <c r="AJ11" s="12">
        <v>0.99</v>
      </c>
      <c r="AK11" s="12">
        <v>3.41</v>
      </c>
      <c r="AL11" s="9">
        <f t="shared" si="6"/>
        <v>4.3759</v>
      </c>
      <c r="AM11" s="10">
        <v>1.225</v>
      </c>
      <c r="AN11" s="20">
        <v>1</v>
      </c>
      <c r="AO11" s="21">
        <f t="shared" si="7"/>
        <v>129493.592119913</v>
      </c>
      <c r="AU11" s="12">
        <v>1497</v>
      </c>
      <c r="AV11" s="12">
        <v>1.728</v>
      </c>
      <c r="AW11" s="13">
        <v>1.35</v>
      </c>
      <c r="AX11" s="14">
        <v>1.24</v>
      </c>
      <c r="AY11" s="15">
        <f t="shared" si="8"/>
        <v>4330.329984</v>
      </c>
      <c r="AZ11" s="12">
        <v>1</v>
      </c>
      <c r="BA11" s="12">
        <v>1497</v>
      </c>
      <c r="BB11" s="12">
        <v>1.23</v>
      </c>
      <c r="BC11" s="19">
        <f t="shared" si="9"/>
        <v>4.79848727480698</v>
      </c>
      <c r="BD11" s="20">
        <v>5936</v>
      </c>
      <c r="BE11" s="12">
        <v>0.99</v>
      </c>
      <c r="BF11" s="12">
        <v>3.41</v>
      </c>
      <c r="BG11" s="9">
        <f t="shared" si="10"/>
        <v>4.3759</v>
      </c>
      <c r="BH11" s="10">
        <v>1.225</v>
      </c>
      <c r="BI11" s="22">
        <v>1.085</v>
      </c>
      <c r="BJ11" s="21">
        <f t="shared" si="11"/>
        <v>155377.788523527</v>
      </c>
      <c r="BP11" s="12">
        <v>1497</v>
      </c>
      <c r="BQ11" s="12">
        <v>1.728</v>
      </c>
      <c r="BR11" s="13">
        <v>1.35</v>
      </c>
      <c r="BS11" s="14">
        <v>1.24</v>
      </c>
      <c r="BT11" s="15">
        <f t="shared" si="12"/>
        <v>4330.329984</v>
      </c>
      <c r="BU11" s="12">
        <v>1</v>
      </c>
      <c r="BV11" s="12">
        <v>1497</v>
      </c>
      <c r="BW11" s="12">
        <v>1.32</v>
      </c>
      <c r="BX11" s="19">
        <f t="shared" si="13"/>
        <v>4.88848727480698</v>
      </c>
      <c r="BY11" s="20">
        <v>5936</v>
      </c>
      <c r="BZ11" s="12">
        <v>0.99</v>
      </c>
      <c r="CA11" s="12">
        <v>4.21</v>
      </c>
      <c r="CB11" s="9">
        <f t="shared" si="14"/>
        <v>5.1679</v>
      </c>
      <c r="CC11" s="10">
        <v>1.225</v>
      </c>
      <c r="CD11" s="20">
        <v>1.2</v>
      </c>
      <c r="CE11" s="21">
        <f t="shared" si="15"/>
        <v>205909.81609124</v>
      </c>
    </row>
    <row r="12" s="1" customFormat="1" customHeight="1" spans="1:83">
      <c r="E12" s="12">
        <v>1494</v>
      </c>
      <c r="F12" s="12">
        <v>2.304</v>
      </c>
      <c r="G12" s="13">
        <v>1.28</v>
      </c>
      <c r="H12" s="14">
        <v>1.24</v>
      </c>
      <c r="I12" s="15">
        <f t="shared" si="0"/>
        <v>5463.4217472</v>
      </c>
      <c r="J12" s="12">
        <v>1</v>
      </c>
      <c r="K12" s="12">
        <v>1494</v>
      </c>
      <c r="L12" s="12">
        <v>0.96</v>
      </c>
      <c r="M12" s="19">
        <f t="shared" si="1"/>
        <v>4.52554092730395</v>
      </c>
      <c r="N12" s="20">
        <v>5936</v>
      </c>
      <c r="O12" s="12">
        <v>0.99</v>
      </c>
      <c r="P12" s="12">
        <v>3.41</v>
      </c>
      <c r="Q12" s="9">
        <f t="shared" si="2"/>
        <v>4.3759</v>
      </c>
      <c r="R12" s="10">
        <v>1.225</v>
      </c>
      <c r="S12" s="20">
        <v>1</v>
      </c>
      <c r="T12" s="21">
        <f t="shared" si="3"/>
        <v>164357.272137846</v>
      </c>
      <c r="Z12" s="12">
        <v>1354</v>
      </c>
      <c r="AA12" s="12">
        <v>2.304</v>
      </c>
      <c r="AB12" s="13">
        <v>1.35</v>
      </c>
      <c r="AC12" s="14">
        <v>1.24</v>
      </c>
      <c r="AD12" s="15">
        <f t="shared" si="4"/>
        <v>5222.237184</v>
      </c>
      <c r="AE12" s="12">
        <v>1</v>
      </c>
      <c r="AF12" s="12">
        <v>1354</v>
      </c>
      <c r="AG12" s="12">
        <v>1.23</v>
      </c>
      <c r="AH12" s="19">
        <f t="shared" si="5"/>
        <v>4.6521824686941</v>
      </c>
      <c r="AI12" s="20">
        <v>5936</v>
      </c>
      <c r="AJ12" s="12">
        <v>0.99</v>
      </c>
      <c r="AK12" s="12">
        <v>3.41</v>
      </c>
      <c r="AL12" s="9">
        <f t="shared" si="6"/>
        <v>4.3759</v>
      </c>
      <c r="AM12" s="10">
        <v>1.225</v>
      </c>
      <c r="AN12" s="20">
        <v>1</v>
      </c>
      <c r="AO12" s="21">
        <f t="shared" si="7"/>
        <v>162051.524679884</v>
      </c>
      <c r="AU12" s="12">
        <v>1497</v>
      </c>
      <c r="AV12" s="12">
        <v>2.304</v>
      </c>
      <c r="AW12" s="13">
        <v>1.35</v>
      </c>
      <c r="AX12" s="14">
        <v>1.24</v>
      </c>
      <c r="AY12" s="15">
        <f t="shared" si="8"/>
        <v>5773.773312</v>
      </c>
      <c r="AZ12" s="12">
        <v>1</v>
      </c>
      <c r="BA12" s="12">
        <v>1497</v>
      </c>
      <c r="BB12" s="12">
        <v>1.23</v>
      </c>
      <c r="BC12" s="19">
        <f t="shared" si="9"/>
        <v>4.79848727480698</v>
      </c>
      <c r="BD12" s="20">
        <v>5936</v>
      </c>
      <c r="BE12" s="12">
        <v>0.99</v>
      </c>
      <c r="BF12" s="12">
        <v>3.41</v>
      </c>
      <c r="BG12" s="9">
        <f t="shared" si="10"/>
        <v>4.3759</v>
      </c>
      <c r="BH12" s="10">
        <v>1.225</v>
      </c>
      <c r="BI12" s="22">
        <v>1.085</v>
      </c>
      <c r="BJ12" s="21">
        <f t="shared" si="11"/>
        <v>195662.225708903</v>
      </c>
      <c r="BP12" s="12">
        <v>1497</v>
      </c>
      <c r="BQ12" s="12">
        <v>2.304</v>
      </c>
      <c r="BR12" s="13">
        <v>1.35</v>
      </c>
      <c r="BS12" s="14">
        <v>1.24</v>
      </c>
      <c r="BT12" s="15">
        <f t="shared" si="12"/>
        <v>5773.773312</v>
      </c>
      <c r="BU12" s="12">
        <v>1</v>
      </c>
      <c r="BV12" s="12">
        <v>1497</v>
      </c>
      <c r="BW12" s="12">
        <v>1.32</v>
      </c>
      <c r="BX12" s="19">
        <f t="shared" si="13"/>
        <v>4.88848727480698</v>
      </c>
      <c r="BY12" s="20">
        <v>5936</v>
      </c>
      <c r="BZ12" s="12">
        <v>0.99</v>
      </c>
      <c r="CA12" s="12">
        <v>4.21</v>
      </c>
      <c r="CB12" s="9">
        <f t="shared" si="14"/>
        <v>5.1679</v>
      </c>
      <c r="CC12" s="10">
        <v>1.225</v>
      </c>
      <c r="CD12" s="20">
        <v>1.2</v>
      </c>
      <c r="CE12" s="21">
        <f t="shared" si="15"/>
        <v>259514.860798987</v>
      </c>
    </row>
    <row r="13" s="1" customFormat="1" customHeight="1" spans="1:83">
      <c r="E13" s="12">
        <v>1494</v>
      </c>
      <c r="F13" s="12">
        <v>1.728</v>
      </c>
      <c r="G13" s="13">
        <v>1.28</v>
      </c>
      <c r="H13" s="14">
        <v>1.24</v>
      </c>
      <c r="I13" s="15">
        <f t="shared" si="0"/>
        <v>4097.5663104</v>
      </c>
      <c r="J13" s="12">
        <v>1</v>
      </c>
      <c r="K13" s="12">
        <v>1494</v>
      </c>
      <c r="L13" s="12">
        <v>0.96</v>
      </c>
      <c r="M13" s="19">
        <f t="shared" si="1"/>
        <v>4.52554092730395</v>
      </c>
      <c r="N13" s="20">
        <v>5936</v>
      </c>
      <c r="O13" s="12">
        <v>0.99</v>
      </c>
      <c r="P13" s="12">
        <v>3.41</v>
      </c>
      <c r="Q13" s="9">
        <f t="shared" si="2"/>
        <v>4.3759</v>
      </c>
      <c r="R13" s="10">
        <v>1.225</v>
      </c>
      <c r="S13" s="20">
        <v>1</v>
      </c>
      <c r="T13" s="21">
        <f t="shared" si="3"/>
        <v>131222.902713385</v>
      </c>
      <c r="Z13" s="12">
        <v>1354</v>
      </c>
      <c r="AA13" s="12">
        <v>1.728</v>
      </c>
      <c r="AB13" s="13">
        <v>1.35</v>
      </c>
      <c r="AC13" s="14">
        <v>1.24</v>
      </c>
      <c r="AD13" s="15">
        <f t="shared" si="4"/>
        <v>3916.677888</v>
      </c>
      <c r="AE13" s="12">
        <v>1</v>
      </c>
      <c r="AF13" s="12">
        <v>1354</v>
      </c>
      <c r="AG13" s="12">
        <v>1.23</v>
      </c>
      <c r="AH13" s="19">
        <f t="shared" si="5"/>
        <v>4.6521824686941</v>
      </c>
      <c r="AI13" s="20">
        <v>5936</v>
      </c>
      <c r="AJ13" s="12">
        <v>0.99</v>
      </c>
      <c r="AK13" s="12">
        <v>3.41</v>
      </c>
      <c r="AL13" s="9">
        <f t="shared" si="6"/>
        <v>4.3759</v>
      </c>
      <c r="AM13" s="10">
        <v>1.225</v>
      </c>
      <c r="AN13" s="20">
        <v>1</v>
      </c>
      <c r="AO13" s="21">
        <f t="shared" si="7"/>
        <v>129493.592119913</v>
      </c>
      <c r="AU13" s="12">
        <v>1497</v>
      </c>
      <c r="AV13" s="12">
        <v>1.728</v>
      </c>
      <c r="AW13" s="13">
        <v>1.35</v>
      </c>
      <c r="AX13" s="14">
        <v>1.24</v>
      </c>
      <c r="AY13" s="15">
        <f t="shared" si="8"/>
        <v>4330.329984</v>
      </c>
      <c r="AZ13" s="12">
        <v>1</v>
      </c>
      <c r="BA13" s="12">
        <v>1497</v>
      </c>
      <c r="BB13" s="12">
        <v>1.23</v>
      </c>
      <c r="BC13" s="19">
        <f t="shared" si="9"/>
        <v>4.79848727480698</v>
      </c>
      <c r="BD13" s="20">
        <v>5936</v>
      </c>
      <c r="BE13" s="12">
        <v>0.99</v>
      </c>
      <c r="BF13" s="12">
        <v>3.41</v>
      </c>
      <c r="BG13" s="9">
        <f t="shared" si="10"/>
        <v>4.3759</v>
      </c>
      <c r="BH13" s="10">
        <v>1.225</v>
      </c>
      <c r="BI13" s="22">
        <v>1.085</v>
      </c>
      <c r="BJ13" s="21">
        <f t="shared" si="11"/>
        <v>155377.788523527</v>
      </c>
      <c r="BP13" s="12">
        <v>1497</v>
      </c>
      <c r="BQ13" s="12">
        <v>1.728</v>
      </c>
      <c r="BR13" s="13">
        <v>1.35</v>
      </c>
      <c r="BS13" s="14">
        <v>1.24</v>
      </c>
      <c r="BT13" s="15">
        <f t="shared" si="12"/>
        <v>4330.329984</v>
      </c>
      <c r="BU13" s="12">
        <v>1</v>
      </c>
      <c r="BV13" s="12">
        <v>1497</v>
      </c>
      <c r="BW13" s="12">
        <v>1.32</v>
      </c>
      <c r="BX13" s="19">
        <f t="shared" si="13"/>
        <v>4.88848727480698</v>
      </c>
      <c r="BY13" s="20">
        <v>5936</v>
      </c>
      <c r="BZ13" s="12">
        <v>0.99</v>
      </c>
      <c r="CA13" s="12">
        <v>4.21</v>
      </c>
      <c r="CB13" s="9">
        <f t="shared" si="14"/>
        <v>5.1679</v>
      </c>
      <c r="CC13" s="10">
        <v>1.225</v>
      </c>
      <c r="CD13" s="20">
        <v>1.2</v>
      </c>
      <c r="CE13" s="21">
        <f t="shared" si="15"/>
        <v>205909.81609124</v>
      </c>
    </row>
    <row r="14" s="1" customFormat="1" customHeight="1" spans="1:83">
      <c r="E14" s="12">
        <v>1494</v>
      </c>
      <c r="F14" s="12">
        <v>1.728</v>
      </c>
      <c r="G14" s="13">
        <v>1.28</v>
      </c>
      <c r="H14" s="14">
        <v>1.24</v>
      </c>
      <c r="I14" s="15">
        <f t="shared" si="0"/>
        <v>4097.5663104</v>
      </c>
      <c r="J14" s="12">
        <v>1</v>
      </c>
      <c r="K14" s="12">
        <v>1494</v>
      </c>
      <c r="L14" s="12">
        <v>0.96</v>
      </c>
      <c r="M14" s="19">
        <f t="shared" si="1"/>
        <v>4.52554092730395</v>
      </c>
      <c r="N14" s="20">
        <v>5936</v>
      </c>
      <c r="O14" s="12">
        <v>0.99</v>
      </c>
      <c r="P14" s="12">
        <v>3.41</v>
      </c>
      <c r="Q14" s="9">
        <f t="shared" si="2"/>
        <v>4.3759</v>
      </c>
      <c r="R14" s="10">
        <v>1.225</v>
      </c>
      <c r="S14" s="20">
        <v>1</v>
      </c>
      <c r="T14" s="21">
        <f t="shared" si="3"/>
        <v>131222.902713385</v>
      </c>
      <c r="Z14" s="12">
        <v>1354</v>
      </c>
      <c r="AA14" s="12">
        <v>1.728</v>
      </c>
      <c r="AB14" s="13">
        <v>1.35</v>
      </c>
      <c r="AC14" s="14">
        <v>1.24</v>
      </c>
      <c r="AD14" s="15">
        <f t="shared" si="4"/>
        <v>3916.677888</v>
      </c>
      <c r="AE14" s="12">
        <v>1</v>
      </c>
      <c r="AF14" s="12">
        <v>1354</v>
      </c>
      <c r="AG14" s="12">
        <v>1.23</v>
      </c>
      <c r="AH14" s="19">
        <f t="shared" si="5"/>
        <v>4.6521824686941</v>
      </c>
      <c r="AI14" s="20">
        <v>5936</v>
      </c>
      <c r="AJ14" s="12">
        <v>0.99</v>
      </c>
      <c r="AK14" s="12">
        <v>3.41</v>
      </c>
      <c r="AL14" s="9">
        <f t="shared" si="6"/>
        <v>4.3759</v>
      </c>
      <c r="AM14" s="10">
        <v>1.225</v>
      </c>
      <c r="AN14" s="20">
        <v>1</v>
      </c>
      <c r="AO14" s="21">
        <f t="shared" si="7"/>
        <v>129493.592119913</v>
      </c>
      <c r="AU14" s="12">
        <v>1497</v>
      </c>
      <c r="AV14" s="12">
        <v>1.728</v>
      </c>
      <c r="AW14" s="13">
        <v>1.35</v>
      </c>
      <c r="AX14" s="14">
        <v>1.24</v>
      </c>
      <c r="AY14" s="15">
        <f t="shared" si="8"/>
        <v>4330.329984</v>
      </c>
      <c r="AZ14" s="12">
        <v>1</v>
      </c>
      <c r="BA14" s="12">
        <v>1497</v>
      </c>
      <c r="BB14" s="12">
        <v>1.23</v>
      </c>
      <c r="BC14" s="19">
        <f t="shared" si="9"/>
        <v>4.79848727480698</v>
      </c>
      <c r="BD14" s="20">
        <v>5936</v>
      </c>
      <c r="BE14" s="12">
        <v>0.99</v>
      </c>
      <c r="BF14" s="12">
        <v>3.41</v>
      </c>
      <c r="BG14" s="9">
        <f t="shared" si="10"/>
        <v>4.3759</v>
      </c>
      <c r="BH14" s="10">
        <v>1.225</v>
      </c>
      <c r="BI14" s="22">
        <v>1.085</v>
      </c>
      <c r="BJ14" s="21">
        <f t="shared" si="11"/>
        <v>155377.788523527</v>
      </c>
      <c r="BP14" s="12">
        <v>1497</v>
      </c>
      <c r="BQ14" s="12">
        <v>1.728</v>
      </c>
      <c r="BR14" s="13">
        <v>1.35</v>
      </c>
      <c r="BS14" s="14">
        <v>1.24</v>
      </c>
      <c r="BT14" s="15">
        <f t="shared" si="12"/>
        <v>4330.329984</v>
      </c>
      <c r="BU14" s="12">
        <v>1</v>
      </c>
      <c r="BV14" s="12">
        <v>1497</v>
      </c>
      <c r="BW14" s="12">
        <v>1.32</v>
      </c>
      <c r="BX14" s="19">
        <f t="shared" si="13"/>
        <v>4.88848727480698</v>
      </c>
      <c r="BY14" s="20">
        <v>5936</v>
      </c>
      <c r="BZ14" s="12">
        <v>0.99</v>
      </c>
      <c r="CA14" s="12">
        <v>4.21</v>
      </c>
      <c r="CB14" s="9">
        <f t="shared" si="14"/>
        <v>5.1679</v>
      </c>
      <c r="CC14" s="10">
        <v>1.225</v>
      </c>
      <c r="CD14" s="20">
        <v>1.2</v>
      </c>
      <c r="CE14" s="21">
        <f t="shared" si="15"/>
        <v>205909.81609124</v>
      </c>
    </row>
    <row r="15" s="1" customFormat="1" customHeight="1" spans="1:83">
      <c r="E15" s="12">
        <v>1494</v>
      </c>
      <c r="F15" s="12">
        <v>2.304</v>
      </c>
      <c r="G15" s="13">
        <v>1.28</v>
      </c>
      <c r="H15" s="14">
        <v>1.24</v>
      </c>
      <c r="I15" s="15">
        <f t="shared" si="0"/>
        <v>5463.4217472</v>
      </c>
      <c r="J15" s="12">
        <v>1</v>
      </c>
      <c r="K15" s="12">
        <v>1494</v>
      </c>
      <c r="L15" s="12">
        <v>0.96</v>
      </c>
      <c r="M15" s="19">
        <f t="shared" si="1"/>
        <v>4.52554092730395</v>
      </c>
      <c r="N15" s="20">
        <v>5936</v>
      </c>
      <c r="O15" s="12">
        <v>0.99</v>
      </c>
      <c r="P15" s="12">
        <v>3.41</v>
      </c>
      <c r="Q15" s="9">
        <f t="shared" si="2"/>
        <v>4.3759</v>
      </c>
      <c r="R15" s="10">
        <v>1.225</v>
      </c>
      <c r="S15" s="20">
        <v>1</v>
      </c>
      <c r="T15" s="21">
        <f t="shared" si="3"/>
        <v>164357.272137846</v>
      </c>
      <c r="Z15" s="12">
        <v>1354</v>
      </c>
      <c r="AA15" s="12">
        <v>2.304</v>
      </c>
      <c r="AB15" s="13">
        <v>1.35</v>
      </c>
      <c r="AC15" s="14">
        <v>1.24</v>
      </c>
      <c r="AD15" s="15">
        <f t="shared" si="4"/>
        <v>5222.237184</v>
      </c>
      <c r="AE15" s="12">
        <v>1</v>
      </c>
      <c r="AF15" s="12">
        <v>1354</v>
      </c>
      <c r="AG15" s="12">
        <v>1.23</v>
      </c>
      <c r="AH15" s="19">
        <f t="shared" si="5"/>
        <v>4.6521824686941</v>
      </c>
      <c r="AI15" s="20">
        <v>5936</v>
      </c>
      <c r="AJ15" s="12">
        <v>0.99</v>
      </c>
      <c r="AK15" s="12">
        <v>3.41</v>
      </c>
      <c r="AL15" s="9">
        <f t="shared" si="6"/>
        <v>4.3759</v>
      </c>
      <c r="AM15" s="10">
        <v>1.225</v>
      </c>
      <c r="AN15" s="20">
        <v>1</v>
      </c>
      <c r="AO15" s="21">
        <f t="shared" si="7"/>
        <v>162051.524679884</v>
      </c>
      <c r="AU15" s="12">
        <v>1497</v>
      </c>
      <c r="AV15" s="12">
        <v>2.304</v>
      </c>
      <c r="AW15" s="13">
        <v>1.35</v>
      </c>
      <c r="AX15" s="14">
        <v>1.24</v>
      </c>
      <c r="AY15" s="15">
        <f t="shared" si="8"/>
        <v>5773.773312</v>
      </c>
      <c r="AZ15" s="12">
        <v>1</v>
      </c>
      <c r="BA15" s="12">
        <v>1497</v>
      </c>
      <c r="BB15" s="12">
        <v>1.23</v>
      </c>
      <c r="BC15" s="19">
        <f t="shared" si="9"/>
        <v>4.79848727480698</v>
      </c>
      <c r="BD15" s="20">
        <v>5936</v>
      </c>
      <c r="BE15" s="12">
        <v>0.99</v>
      </c>
      <c r="BF15" s="12">
        <v>3.41</v>
      </c>
      <c r="BG15" s="9">
        <f t="shared" si="10"/>
        <v>4.3759</v>
      </c>
      <c r="BH15" s="10">
        <v>1.225</v>
      </c>
      <c r="BI15" s="22">
        <v>1.085</v>
      </c>
      <c r="BJ15" s="21">
        <f t="shared" si="11"/>
        <v>195662.225708903</v>
      </c>
      <c r="BP15" s="12">
        <v>1497</v>
      </c>
      <c r="BQ15" s="12">
        <v>2.304</v>
      </c>
      <c r="BR15" s="13">
        <v>1.35</v>
      </c>
      <c r="BS15" s="14">
        <v>1.24</v>
      </c>
      <c r="BT15" s="15">
        <f t="shared" si="12"/>
        <v>5773.773312</v>
      </c>
      <c r="BU15" s="12">
        <v>1</v>
      </c>
      <c r="BV15" s="12">
        <v>1497</v>
      </c>
      <c r="BW15" s="12">
        <v>1.32</v>
      </c>
      <c r="BX15" s="19">
        <f t="shared" si="13"/>
        <v>4.88848727480698</v>
      </c>
      <c r="BY15" s="20">
        <v>5936</v>
      </c>
      <c r="BZ15" s="12">
        <v>0.99</v>
      </c>
      <c r="CA15" s="12">
        <v>4.21</v>
      </c>
      <c r="CB15" s="9">
        <f t="shared" si="14"/>
        <v>5.1679</v>
      </c>
      <c r="CC15" s="10">
        <v>1.225</v>
      </c>
      <c r="CD15" s="20">
        <v>1.2</v>
      </c>
      <c r="CE15" s="21">
        <f t="shared" si="15"/>
        <v>259514.860798987</v>
      </c>
    </row>
    <row r="16" s="1" customFormat="1" customHeight="1" spans="1:83">
      <c r="E16" s="12">
        <v>1494</v>
      </c>
      <c r="F16" s="12">
        <v>1.728</v>
      </c>
      <c r="G16" s="13">
        <v>1.28</v>
      </c>
      <c r="H16" s="14">
        <v>1.24</v>
      </c>
      <c r="I16" s="15">
        <f t="shared" si="0"/>
        <v>4097.5663104</v>
      </c>
      <c r="J16" s="12">
        <v>1</v>
      </c>
      <c r="K16" s="12">
        <v>1494</v>
      </c>
      <c r="L16" s="12">
        <v>0.96</v>
      </c>
      <c r="M16" s="19">
        <f t="shared" si="1"/>
        <v>4.52554092730395</v>
      </c>
      <c r="N16" s="20">
        <v>5936</v>
      </c>
      <c r="O16" s="12">
        <v>0.99</v>
      </c>
      <c r="P16" s="12">
        <v>3.41</v>
      </c>
      <c r="Q16" s="9">
        <f t="shared" si="2"/>
        <v>4.3759</v>
      </c>
      <c r="R16" s="10">
        <v>1.225</v>
      </c>
      <c r="S16" s="20">
        <v>1</v>
      </c>
      <c r="T16" s="21">
        <f t="shared" si="3"/>
        <v>131222.902713385</v>
      </c>
      <c r="Z16" s="12">
        <v>1354</v>
      </c>
      <c r="AA16" s="12">
        <v>1.728</v>
      </c>
      <c r="AB16" s="13">
        <v>1.35</v>
      </c>
      <c r="AC16" s="14">
        <v>1.24</v>
      </c>
      <c r="AD16" s="15">
        <f t="shared" si="4"/>
        <v>3916.677888</v>
      </c>
      <c r="AE16" s="12">
        <v>1</v>
      </c>
      <c r="AF16" s="12">
        <v>1354</v>
      </c>
      <c r="AG16" s="12">
        <v>1.23</v>
      </c>
      <c r="AH16" s="19">
        <f t="shared" si="5"/>
        <v>4.6521824686941</v>
      </c>
      <c r="AI16" s="20">
        <v>5936</v>
      </c>
      <c r="AJ16" s="12">
        <v>0.99</v>
      </c>
      <c r="AK16" s="12">
        <v>3.41</v>
      </c>
      <c r="AL16" s="9">
        <f t="shared" si="6"/>
        <v>4.3759</v>
      </c>
      <c r="AM16" s="10">
        <v>1.225</v>
      </c>
      <c r="AN16" s="20">
        <v>1</v>
      </c>
      <c r="AO16" s="21">
        <f t="shared" si="7"/>
        <v>129493.592119913</v>
      </c>
      <c r="AU16" s="12">
        <v>1497</v>
      </c>
      <c r="AV16" s="12">
        <v>1.728</v>
      </c>
      <c r="AW16" s="13">
        <v>1.35</v>
      </c>
      <c r="AX16" s="14">
        <v>1.24</v>
      </c>
      <c r="AY16" s="15">
        <f t="shared" si="8"/>
        <v>4330.329984</v>
      </c>
      <c r="AZ16" s="12">
        <v>1</v>
      </c>
      <c r="BA16" s="12">
        <v>1497</v>
      </c>
      <c r="BB16" s="12">
        <v>1.23</v>
      </c>
      <c r="BC16" s="19">
        <f t="shared" si="9"/>
        <v>4.79848727480698</v>
      </c>
      <c r="BD16" s="20">
        <v>5936</v>
      </c>
      <c r="BE16" s="12">
        <v>0.99</v>
      </c>
      <c r="BF16" s="12">
        <v>3.41</v>
      </c>
      <c r="BG16" s="9">
        <f t="shared" si="10"/>
        <v>4.3759</v>
      </c>
      <c r="BH16" s="10">
        <v>1.225</v>
      </c>
      <c r="BI16" s="22">
        <v>1.085</v>
      </c>
      <c r="BJ16" s="21">
        <f t="shared" si="11"/>
        <v>155377.788523527</v>
      </c>
      <c r="BP16" s="12">
        <v>1497</v>
      </c>
      <c r="BQ16" s="12">
        <v>1.728</v>
      </c>
      <c r="BR16" s="13">
        <v>1.35</v>
      </c>
      <c r="BS16" s="14">
        <v>1.24</v>
      </c>
      <c r="BT16" s="15">
        <f t="shared" si="12"/>
        <v>4330.329984</v>
      </c>
      <c r="BU16" s="12">
        <v>1</v>
      </c>
      <c r="BV16" s="12">
        <v>1497</v>
      </c>
      <c r="BW16" s="12">
        <v>1.32</v>
      </c>
      <c r="BX16" s="19">
        <f t="shared" si="13"/>
        <v>4.88848727480698</v>
      </c>
      <c r="BY16" s="20">
        <v>5936</v>
      </c>
      <c r="BZ16" s="12">
        <v>0.99</v>
      </c>
      <c r="CA16" s="12">
        <v>4.21</v>
      </c>
      <c r="CB16" s="9">
        <f t="shared" si="14"/>
        <v>5.1679</v>
      </c>
      <c r="CC16" s="10">
        <v>1.225</v>
      </c>
      <c r="CD16" s="20">
        <v>1.2</v>
      </c>
      <c r="CE16" s="21">
        <f t="shared" si="15"/>
        <v>205909.81609124</v>
      </c>
    </row>
    <row r="17" s="1" customFormat="1" customHeight="1" spans="5:83">
      <c r="E17" s="12">
        <v>1494</v>
      </c>
      <c r="F17" s="12">
        <v>1.728</v>
      </c>
      <c r="G17" s="13">
        <v>1.28</v>
      </c>
      <c r="H17" s="14">
        <v>1.24</v>
      </c>
      <c r="I17" s="15">
        <f t="shared" si="0"/>
        <v>4097.5663104</v>
      </c>
      <c r="J17" s="12">
        <v>1</v>
      </c>
      <c r="K17" s="12">
        <v>1494</v>
      </c>
      <c r="L17" s="12">
        <v>0.96</v>
      </c>
      <c r="M17" s="19">
        <f t="shared" si="1"/>
        <v>4.52554092730395</v>
      </c>
      <c r="N17" s="20">
        <v>5936</v>
      </c>
      <c r="O17" s="12">
        <v>0.99</v>
      </c>
      <c r="P17" s="12">
        <v>3.41</v>
      </c>
      <c r="Q17" s="9">
        <f t="shared" si="2"/>
        <v>4.3759</v>
      </c>
      <c r="R17" s="10">
        <v>1.225</v>
      </c>
      <c r="S17" s="20">
        <v>1</v>
      </c>
      <c r="T17" s="21">
        <f t="shared" si="3"/>
        <v>131222.902713385</v>
      </c>
      <c r="Z17" s="12">
        <v>1354</v>
      </c>
      <c r="AA17" s="12">
        <v>1.728</v>
      </c>
      <c r="AB17" s="13">
        <v>1.35</v>
      </c>
      <c r="AC17" s="14">
        <v>1.24</v>
      </c>
      <c r="AD17" s="15">
        <f t="shared" si="4"/>
        <v>3916.677888</v>
      </c>
      <c r="AE17" s="12">
        <v>1</v>
      </c>
      <c r="AF17" s="12">
        <v>1354</v>
      </c>
      <c r="AG17" s="12">
        <v>1.23</v>
      </c>
      <c r="AH17" s="19">
        <f t="shared" si="5"/>
        <v>4.6521824686941</v>
      </c>
      <c r="AI17" s="20">
        <v>5936</v>
      </c>
      <c r="AJ17" s="12">
        <v>0.99</v>
      </c>
      <c r="AK17" s="12">
        <v>3.41</v>
      </c>
      <c r="AL17" s="9">
        <f t="shared" si="6"/>
        <v>4.3759</v>
      </c>
      <c r="AM17" s="10">
        <v>1.225</v>
      </c>
      <c r="AN17" s="20">
        <v>1</v>
      </c>
      <c r="AO17" s="21">
        <f t="shared" si="7"/>
        <v>129493.592119913</v>
      </c>
      <c r="AU17" s="12">
        <v>1497</v>
      </c>
      <c r="AV17" s="12">
        <v>1.728</v>
      </c>
      <c r="AW17" s="13">
        <v>1.35</v>
      </c>
      <c r="AX17" s="14">
        <v>1.24</v>
      </c>
      <c r="AY17" s="15">
        <f t="shared" si="8"/>
        <v>4330.329984</v>
      </c>
      <c r="AZ17" s="12">
        <v>1</v>
      </c>
      <c r="BA17" s="12">
        <v>1497</v>
      </c>
      <c r="BB17" s="12">
        <v>1.23</v>
      </c>
      <c r="BC17" s="19">
        <f t="shared" si="9"/>
        <v>4.79848727480698</v>
      </c>
      <c r="BD17" s="20">
        <v>5936</v>
      </c>
      <c r="BE17" s="12">
        <v>0.99</v>
      </c>
      <c r="BF17" s="12">
        <v>3.41</v>
      </c>
      <c r="BG17" s="9">
        <f t="shared" si="10"/>
        <v>4.3759</v>
      </c>
      <c r="BH17" s="10">
        <v>1.225</v>
      </c>
      <c r="BI17" s="22">
        <v>1.085</v>
      </c>
      <c r="BJ17" s="21">
        <f t="shared" si="11"/>
        <v>155377.788523527</v>
      </c>
      <c r="BP17" s="12">
        <v>1497</v>
      </c>
      <c r="BQ17" s="12">
        <v>1.728</v>
      </c>
      <c r="BR17" s="13">
        <v>1.35</v>
      </c>
      <c r="BS17" s="14">
        <v>1.24</v>
      </c>
      <c r="BT17" s="15">
        <f t="shared" si="12"/>
        <v>4330.329984</v>
      </c>
      <c r="BU17" s="12">
        <v>1</v>
      </c>
      <c r="BV17" s="12">
        <v>1497</v>
      </c>
      <c r="BW17" s="12">
        <v>1.32</v>
      </c>
      <c r="BX17" s="19">
        <f t="shared" si="13"/>
        <v>4.88848727480698</v>
      </c>
      <c r="BY17" s="20">
        <v>5936</v>
      </c>
      <c r="BZ17" s="12">
        <v>0.99</v>
      </c>
      <c r="CA17" s="12">
        <v>4.21</v>
      </c>
      <c r="CB17" s="9">
        <f t="shared" si="14"/>
        <v>5.1679</v>
      </c>
      <c r="CC17" s="10">
        <v>1.225</v>
      </c>
      <c r="CD17" s="20">
        <v>1.2</v>
      </c>
      <c r="CE17" s="21">
        <f t="shared" si="15"/>
        <v>205909.81609124</v>
      </c>
    </row>
    <row r="18" s="1" customFormat="1" customHeight="1" spans="5:83">
      <c r="E18" s="12">
        <v>1494</v>
      </c>
      <c r="F18" s="12">
        <v>2.304</v>
      </c>
      <c r="G18" s="13">
        <v>1.28</v>
      </c>
      <c r="H18" s="14">
        <v>1.24</v>
      </c>
      <c r="I18" s="15">
        <f t="shared" si="0"/>
        <v>5463.4217472</v>
      </c>
      <c r="J18" s="12">
        <v>1</v>
      </c>
      <c r="K18" s="12">
        <v>1494</v>
      </c>
      <c r="L18" s="12">
        <v>0.96</v>
      </c>
      <c r="M18" s="19">
        <f t="shared" si="1"/>
        <v>4.52554092730395</v>
      </c>
      <c r="N18" s="20">
        <v>5936</v>
      </c>
      <c r="O18" s="12">
        <v>0.99</v>
      </c>
      <c r="P18" s="12">
        <v>3.41</v>
      </c>
      <c r="Q18" s="9">
        <f t="shared" si="2"/>
        <v>4.3759</v>
      </c>
      <c r="R18" s="10">
        <v>1.225</v>
      </c>
      <c r="S18" s="20">
        <v>1</v>
      </c>
      <c r="T18" s="21">
        <f t="shared" si="3"/>
        <v>164357.272137846</v>
      </c>
      <c r="Z18" s="12">
        <v>1354</v>
      </c>
      <c r="AA18" s="12">
        <v>2.304</v>
      </c>
      <c r="AB18" s="13">
        <v>1.35</v>
      </c>
      <c r="AC18" s="14">
        <v>1.24</v>
      </c>
      <c r="AD18" s="15">
        <f t="shared" si="4"/>
        <v>5222.237184</v>
      </c>
      <c r="AE18" s="12">
        <v>1</v>
      </c>
      <c r="AF18" s="12">
        <v>1354</v>
      </c>
      <c r="AG18" s="12">
        <v>1.23</v>
      </c>
      <c r="AH18" s="19">
        <f t="shared" si="5"/>
        <v>4.6521824686941</v>
      </c>
      <c r="AI18" s="20">
        <v>5936</v>
      </c>
      <c r="AJ18" s="12">
        <v>0.99</v>
      </c>
      <c r="AK18" s="12">
        <v>3.41</v>
      </c>
      <c r="AL18" s="9">
        <f t="shared" si="6"/>
        <v>4.3759</v>
      </c>
      <c r="AM18" s="10">
        <v>1.225</v>
      </c>
      <c r="AN18" s="20">
        <v>1</v>
      </c>
      <c r="AO18" s="21">
        <f t="shared" si="7"/>
        <v>162051.524679884</v>
      </c>
      <c r="AU18" s="12">
        <v>1497</v>
      </c>
      <c r="AV18" s="12">
        <v>2.304</v>
      </c>
      <c r="AW18" s="13">
        <v>1.35</v>
      </c>
      <c r="AX18" s="14">
        <v>1.24</v>
      </c>
      <c r="AY18" s="15">
        <f t="shared" si="8"/>
        <v>5773.773312</v>
      </c>
      <c r="AZ18" s="12">
        <v>1</v>
      </c>
      <c r="BA18" s="12">
        <v>1497</v>
      </c>
      <c r="BB18" s="12">
        <v>1.23</v>
      </c>
      <c r="BC18" s="19">
        <f t="shared" si="9"/>
        <v>4.79848727480698</v>
      </c>
      <c r="BD18" s="20">
        <v>5936</v>
      </c>
      <c r="BE18" s="12">
        <v>0.99</v>
      </c>
      <c r="BF18" s="12">
        <v>3.41</v>
      </c>
      <c r="BG18" s="9">
        <f t="shared" si="10"/>
        <v>4.3759</v>
      </c>
      <c r="BH18" s="10">
        <v>1.225</v>
      </c>
      <c r="BI18" s="22">
        <v>1.085</v>
      </c>
      <c r="BJ18" s="21">
        <f t="shared" si="11"/>
        <v>195662.225708903</v>
      </c>
      <c r="BP18" s="12">
        <v>1497</v>
      </c>
      <c r="BQ18" s="12">
        <v>2.304</v>
      </c>
      <c r="BR18" s="13">
        <v>1.35</v>
      </c>
      <c r="BS18" s="14">
        <v>1.24</v>
      </c>
      <c r="BT18" s="15">
        <f t="shared" si="12"/>
        <v>5773.773312</v>
      </c>
      <c r="BU18" s="12">
        <v>1</v>
      </c>
      <c r="BV18" s="12">
        <v>1497</v>
      </c>
      <c r="BW18" s="12">
        <v>1.32</v>
      </c>
      <c r="BX18" s="19">
        <f t="shared" si="13"/>
        <v>4.88848727480698</v>
      </c>
      <c r="BY18" s="20">
        <v>5936</v>
      </c>
      <c r="BZ18" s="12">
        <v>0.99</v>
      </c>
      <c r="CA18" s="12">
        <v>4.21</v>
      </c>
      <c r="CB18" s="9">
        <f t="shared" si="14"/>
        <v>5.1679</v>
      </c>
      <c r="CC18" s="10">
        <v>1.225</v>
      </c>
      <c r="CD18" s="20">
        <v>1.2</v>
      </c>
      <c r="CE18" s="21">
        <f t="shared" si="15"/>
        <v>259514.860798987</v>
      </c>
    </row>
    <row r="19" s="1" customFormat="1" customHeight="1" spans="5:83">
      <c r="E19" s="12">
        <v>1494</v>
      </c>
      <c r="F19" s="12">
        <v>1.728</v>
      </c>
      <c r="G19" s="13">
        <v>1.28</v>
      </c>
      <c r="H19" s="14">
        <v>1.24</v>
      </c>
      <c r="I19" s="15">
        <f t="shared" si="0"/>
        <v>4097.5663104</v>
      </c>
      <c r="J19" s="12">
        <v>1</v>
      </c>
      <c r="K19" s="12">
        <v>1494</v>
      </c>
      <c r="L19" s="12">
        <v>0.96</v>
      </c>
      <c r="M19" s="19">
        <f t="shared" si="1"/>
        <v>4.52554092730395</v>
      </c>
      <c r="N19" s="20">
        <v>5936</v>
      </c>
      <c r="O19" s="12">
        <v>0.99</v>
      </c>
      <c r="P19" s="12">
        <v>3.41</v>
      </c>
      <c r="Q19" s="9">
        <f t="shared" si="2"/>
        <v>4.3759</v>
      </c>
      <c r="R19" s="10">
        <v>1.225</v>
      </c>
      <c r="S19" s="20">
        <v>1</v>
      </c>
      <c r="T19" s="21">
        <f t="shared" si="3"/>
        <v>131222.902713385</v>
      </c>
      <c r="Z19" s="12">
        <v>1354</v>
      </c>
      <c r="AA19" s="12">
        <v>1.728</v>
      </c>
      <c r="AB19" s="13">
        <v>1.35</v>
      </c>
      <c r="AC19" s="14">
        <v>1.24</v>
      </c>
      <c r="AD19" s="15">
        <f t="shared" si="4"/>
        <v>3916.677888</v>
      </c>
      <c r="AE19" s="12">
        <v>1</v>
      </c>
      <c r="AF19" s="12">
        <v>1354</v>
      </c>
      <c r="AG19" s="12">
        <v>1.23</v>
      </c>
      <c r="AH19" s="19">
        <f t="shared" si="5"/>
        <v>4.6521824686941</v>
      </c>
      <c r="AI19" s="20">
        <v>5936</v>
      </c>
      <c r="AJ19" s="12">
        <v>0.99</v>
      </c>
      <c r="AK19" s="12">
        <v>3.41</v>
      </c>
      <c r="AL19" s="9">
        <f t="shared" si="6"/>
        <v>4.3759</v>
      </c>
      <c r="AM19" s="10">
        <v>1.225</v>
      </c>
      <c r="AN19" s="20">
        <v>1</v>
      </c>
      <c r="AO19" s="21">
        <f t="shared" si="7"/>
        <v>129493.592119913</v>
      </c>
      <c r="AU19" s="12">
        <v>1497</v>
      </c>
      <c r="AV19" s="12">
        <v>1.728</v>
      </c>
      <c r="AW19" s="13">
        <v>1.35</v>
      </c>
      <c r="AX19" s="14">
        <v>1.24</v>
      </c>
      <c r="AY19" s="15">
        <f t="shared" si="8"/>
        <v>4330.329984</v>
      </c>
      <c r="AZ19" s="12">
        <v>1</v>
      </c>
      <c r="BA19" s="12">
        <v>1497</v>
      </c>
      <c r="BB19" s="12">
        <v>1.23</v>
      </c>
      <c r="BC19" s="19">
        <f t="shared" si="9"/>
        <v>4.79848727480698</v>
      </c>
      <c r="BD19" s="20">
        <v>5936</v>
      </c>
      <c r="BE19" s="12">
        <v>0.99</v>
      </c>
      <c r="BF19" s="12">
        <v>3.41</v>
      </c>
      <c r="BG19" s="9">
        <f t="shared" si="10"/>
        <v>4.3759</v>
      </c>
      <c r="BH19" s="10">
        <v>1.225</v>
      </c>
      <c r="BI19" s="22">
        <v>1.085</v>
      </c>
      <c r="BJ19" s="21">
        <f t="shared" si="11"/>
        <v>155377.788523527</v>
      </c>
      <c r="BP19" s="12">
        <v>1497</v>
      </c>
      <c r="BQ19" s="12">
        <v>1.728</v>
      </c>
      <c r="BR19" s="13">
        <v>1.35</v>
      </c>
      <c r="BS19" s="14">
        <v>1.24</v>
      </c>
      <c r="BT19" s="15">
        <f t="shared" si="12"/>
        <v>4330.329984</v>
      </c>
      <c r="BU19" s="12">
        <v>1</v>
      </c>
      <c r="BV19" s="12">
        <v>1497</v>
      </c>
      <c r="BW19" s="12">
        <v>1.32</v>
      </c>
      <c r="BX19" s="19">
        <f t="shared" si="13"/>
        <v>4.88848727480698</v>
      </c>
      <c r="BY19" s="20">
        <v>5936</v>
      </c>
      <c r="BZ19" s="12">
        <v>0.99</v>
      </c>
      <c r="CA19" s="12">
        <v>4.21</v>
      </c>
      <c r="CB19" s="9">
        <f t="shared" si="14"/>
        <v>5.1679</v>
      </c>
      <c r="CC19" s="10">
        <v>1.225</v>
      </c>
      <c r="CD19" s="20">
        <v>1.2</v>
      </c>
      <c r="CE19" s="21">
        <f t="shared" si="15"/>
        <v>205909.81609124</v>
      </c>
    </row>
    <row r="20" s="1" customFormat="1" customHeight="1" spans="5:83">
      <c r="E20" s="12">
        <v>1494</v>
      </c>
      <c r="F20" s="12">
        <v>1.728</v>
      </c>
      <c r="G20" s="13">
        <v>1.28</v>
      </c>
      <c r="H20" s="14">
        <v>1.24</v>
      </c>
      <c r="I20" s="15">
        <f t="shared" si="0"/>
        <v>4097.5663104</v>
      </c>
      <c r="J20" s="12">
        <v>1</v>
      </c>
      <c r="K20" s="12">
        <v>1494</v>
      </c>
      <c r="L20" s="12">
        <v>0.96</v>
      </c>
      <c r="M20" s="19">
        <f t="shared" si="1"/>
        <v>4.52554092730395</v>
      </c>
      <c r="N20" s="20">
        <v>5936</v>
      </c>
      <c r="O20" s="12">
        <v>0.99</v>
      </c>
      <c r="P20" s="12">
        <v>3.41</v>
      </c>
      <c r="Q20" s="9">
        <f t="shared" si="2"/>
        <v>4.3759</v>
      </c>
      <c r="R20" s="10">
        <v>1.225</v>
      </c>
      <c r="S20" s="20">
        <v>1</v>
      </c>
      <c r="T20" s="21">
        <f t="shared" si="3"/>
        <v>131222.902713385</v>
      </c>
      <c r="Z20" s="12">
        <v>1354</v>
      </c>
      <c r="AA20" s="12">
        <v>1.728</v>
      </c>
      <c r="AB20" s="13">
        <v>1.35</v>
      </c>
      <c r="AC20" s="14">
        <v>1.24</v>
      </c>
      <c r="AD20" s="15">
        <f t="shared" si="4"/>
        <v>3916.677888</v>
      </c>
      <c r="AE20" s="12">
        <v>1</v>
      </c>
      <c r="AF20" s="12">
        <v>1354</v>
      </c>
      <c r="AG20" s="12">
        <v>1.23</v>
      </c>
      <c r="AH20" s="19">
        <f t="shared" si="5"/>
        <v>4.6521824686941</v>
      </c>
      <c r="AI20" s="20">
        <v>5936</v>
      </c>
      <c r="AJ20" s="12">
        <v>0.99</v>
      </c>
      <c r="AK20" s="12">
        <v>3.41</v>
      </c>
      <c r="AL20" s="9">
        <f t="shared" si="6"/>
        <v>4.3759</v>
      </c>
      <c r="AM20" s="10">
        <v>1.225</v>
      </c>
      <c r="AN20" s="20">
        <v>1</v>
      </c>
      <c r="AO20" s="21">
        <f t="shared" si="7"/>
        <v>129493.592119913</v>
      </c>
      <c r="AU20" s="12">
        <v>1497</v>
      </c>
      <c r="AV20" s="12">
        <v>1.728</v>
      </c>
      <c r="AW20" s="13">
        <v>1.35</v>
      </c>
      <c r="AX20" s="14">
        <v>1.24</v>
      </c>
      <c r="AY20" s="15">
        <f t="shared" si="8"/>
        <v>4330.329984</v>
      </c>
      <c r="AZ20" s="12">
        <v>1</v>
      </c>
      <c r="BA20" s="12">
        <v>1497</v>
      </c>
      <c r="BB20" s="12">
        <v>1.23</v>
      </c>
      <c r="BC20" s="19">
        <f t="shared" si="9"/>
        <v>4.79848727480698</v>
      </c>
      <c r="BD20" s="20">
        <v>5936</v>
      </c>
      <c r="BE20" s="12">
        <v>0.99</v>
      </c>
      <c r="BF20" s="12">
        <v>3.41</v>
      </c>
      <c r="BG20" s="9">
        <f t="shared" si="10"/>
        <v>4.3759</v>
      </c>
      <c r="BH20" s="10">
        <v>1.225</v>
      </c>
      <c r="BI20" s="22">
        <v>1.085</v>
      </c>
      <c r="BJ20" s="21">
        <f t="shared" si="11"/>
        <v>155377.788523527</v>
      </c>
      <c r="BP20" s="12">
        <v>1497</v>
      </c>
      <c r="BQ20" s="12">
        <v>1.728</v>
      </c>
      <c r="BR20" s="13">
        <v>1.35</v>
      </c>
      <c r="BS20" s="14">
        <v>1.24</v>
      </c>
      <c r="BT20" s="15">
        <f t="shared" si="12"/>
        <v>4330.329984</v>
      </c>
      <c r="BU20" s="12">
        <v>1</v>
      </c>
      <c r="BV20" s="12">
        <v>1497</v>
      </c>
      <c r="BW20" s="12">
        <v>1.32</v>
      </c>
      <c r="BX20" s="19">
        <f t="shared" si="13"/>
        <v>4.88848727480698</v>
      </c>
      <c r="BY20" s="20">
        <v>5936</v>
      </c>
      <c r="BZ20" s="12">
        <v>0.99</v>
      </c>
      <c r="CA20" s="12">
        <v>4.21</v>
      </c>
      <c r="CB20" s="9">
        <f t="shared" si="14"/>
        <v>5.1679</v>
      </c>
      <c r="CC20" s="10">
        <v>1.225</v>
      </c>
      <c r="CD20" s="20">
        <v>1.2</v>
      </c>
      <c r="CE20" s="21">
        <f t="shared" si="15"/>
        <v>205909.81609124</v>
      </c>
    </row>
    <row r="21" s="1" customFormat="1" customHeight="1" spans="5:83">
      <c r="E21" s="12">
        <v>1494</v>
      </c>
      <c r="F21" s="12">
        <v>2.304</v>
      </c>
      <c r="G21" s="13">
        <v>1.28</v>
      </c>
      <c r="H21" s="14">
        <v>1.24</v>
      </c>
      <c r="I21" s="15">
        <f t="shared" si="0"/>
        <v>5463.4217472</v>
      </c>
      <c r="J21" s="12">
        <v>1</v>
      </c>
      <c r="K21" s="12">
        <v>1494</v>
      </c>
      <c r="L21" s="12">
        <v>0.96</v>
      </c>
      <c r="M21" s="19">
        <f t="shared" si="1"/>
        <v>4.52554092730395</v>
      </c>
      <c r="N21" s="20">
        <v>5936</v>
      </c>
      <c r="O21" s="12">
        <v>0.99</v>
      </c>
      <c r="P21" s="12">
        <v>3.41</v>
      </c>
      <c r="Q21" s="9">
        <f t="shared" si="2"/>
        <v>4.3759</v>
      </c>
      <c r="R21" s="10">
        <v>1.225</v>
      </c>
      <c r="S21" s="20">
        <v>1</v>
      </c>
      <c r="T21" s="21">
        <f t="shared" si="3"/>
        <v>164357.272137846</v>
      </c>
      <c r="Z21" s="12">
        <v>1354</v>
      </c>
      <c r="AA21" s="12">
        <v>2.304</v>
      </c>
      <c r="AB21" s="13">
        <v>1.35</v>
      </c>
      <c r="AC21" s="14">
        <v>1.24</v>
      </c>
      <c r="AD21" s="15">
        <f t="shared" si="4"/>
        <v>5222.237184</v>
      </c>
      <c r="AE21" s="12">
        <v>1</v>
      </c>
      <c r="AF21" s="12">
        <v>1354</v>
      </c>
      <c r="AG21" s="12">
        <v>1.23</v>
      </c>
      <c r="AH21" s="19">
        <f t="shared" si="5"/>
        <v>4.6521824686941</v>
      </c>
      <c r="AI21" s="20">
        <v>5936</v>
      </c>
      <c r="AJ21" s="12">
        <v>0.99</v>
      </c>
      <c r="AK21" s="12">
        <v>3.41</v>
      </c>
      <c r="AL21" s="9">
        <f t="shared" si="6"/>
        <v>4.3759</v>
      </c>
      <c r="AM21" s="10">
        <v>1.225</v>
      </c>
      <c r="AN21" s="20">
        <v>1</v>
      </c>
      <c r="AO21" s="21">
        <f t="shared" si="7"/>
        <v>162051.524679884</v>
      </c>
      <c r="AU21" s="12">
        <v>1497</v>
      </c>
      <c r="AV21" s="12">
        <v>2.304</v>
      </c>
      <c r="AW21" s="13">
        <v>1.35</v>
      </c>
      <c r="AX21" s="14">
        <v>1.24</v>
      </c>
      <c r="AY21" s="15">
        <f t="shared" si="8"/>
        <v>5773.773312</v>
      </c>
      <c r="AZ21" s="12">
        <v>1</v>
      </c>
      <c r="BA21" s="12">
        <v>1497</v>
      </c>
      <c r="BB21" s="12">
        <v>1.23</v>
      </c>
      <c r="BC21" s="19">
        <f t="shared" si="9"/>
        <v>4.79848727480698</v>
      </c>
      <c r="BD21" s="20">
        <v>5936</v>
      </c>
      <c r="BE21" s="12">
        <v>0.99</v>
      </c>
      <c r="BF21" s="12">
        <v>3.41</v>
      </c>
      <c r="BG21" s="9">
        <f t="shared" si="10"/>
        <v>4.3759</v>
      </c>
      <c r="BH21" s="10">
        <v>1.225</v>
      </c>
      <c r="BI21" s="22">
        <v>1.085</v>
      </c>
      <c r="BJ21" s="21">
        <f t="shared" si="11"/>
        <v>195662.225708903</v>
      </c>
      <c r="BP21" s="12">
        <v>1497</v>
      </c>
      <c r="BQ21" s="12">
        <v>2.304</v>
      </c>
      <c r="BR21" s="13">
        <v>1.35</v>
      </c>
      <c r="BS21" s="14">
        <v>1.24</v>
      </c>
      <c r="BT21" s="15">
        <f t="shared" si="12"/>
        <v>5773.773312</v>
      </c>
      <c r="BU21" s="12">
        <v>1</v>
      </c>
      <c r="BV21" s="12">
        <v>1497</v>
      </c>
      <c r="BW21" s="12">
        <v>1.32</v>
      </c>
      <c r="BX21" s="19">
        <f t="shared" si="13"/>
        <v>4.88848727480698</v>
      </c>
      <c r="BY21" s="20">
        <v>5936</v>
      </c>
      <c r="BZ21" s="12">
        <v>0.99</v>
      </c>
      <c r="CA21" s="12">
        <v>4.21</v>
      </c>
      <c r="CB21" s="9">
        <f t="shared" si="14"/>
        <v>5.1679</v>
      </c>
      <c r="CC21" s="10">
        <v>1.225</v>
      </c>
      <c r="CD21" s="20">
        <v>1.2</v>
      </c>
      <c r="CE21" s="21">
        <f t="shared" si="15"/>
        <v>259514.860798987</v>
      </c>
    </row>
    <row r="22" s="1" customFormat="1" customHeight="1" spans="5:83">
      <c r="E22" s="28" t="s">
        <v>3</v>
      </c>
      <c r="F22" s="29"/>
      <c r="G22" s="29"/>
      <c r="H22" s="29"/>
      <c r="I22" s="29"/>
      <c r="J22" s="29"/>
      <c r="K22" s="29"/>
      <c r="L22" s="29"/>
      <c r="M22" s="30">
        <f>SUM(T4:T21)</f>
        <v>2492726.85802134</v>
      </c>
      <c r="N22" s="30"/>
      <c r="O22" s="30"/>
      <c r="P22" s="30"/>
      <c r="Q22" s="30"/>
      <c r="R22" s="30"/>
      <c r="S22" s="30"/>
      <c r="T22" s="30"/>
      <c r="Z22" s="28" t="s">
        <v>3</v>
      </c>
      <c r="AA22" s="29"/>
      <c r="AB22" s="29"/>
      <c r="AC22" s="29"/>
      <c r="AD22" s="29"/>
      <c r="AE22" s="29"/>
      <c r="AF22" s="29"/>
      <c r="AG22" s="29"/>
      <c r="AH22" s="30">
        <f>SUM(AO4:AO21)</f>
        <v>2526232.25351825</v>
      </c>
      <c r="AI22" s="30"/>
      <c r="AJ22" s="30"/>
      <c r="AK22" s="30"/>
      <c r="AL22" s="30"/>
      <c r="AM22" s="30"/>
      <c r="AN22" s="30"/>
      <c r="AO22" s="30"/>
      <c r="AU22" s="28" t="s">
        <v>3</v>
      </c>
      <c r="AV22" s="29"/>
      <c r="AW22" s="29"/>
      <c r="AX22" s="29"/>
      <c r="AY22" s="29"/>
      <c r="AZ22" s="29"/>
      <c r="BA22" s="29"/>
      <c r="BB22" s="29"/>
      <c r="BC22" s="30">
        <f>SUM(BJ4:BJ21)</f>
        <v>3038506.81653575</v>
      </c>
      <c r="BD22" s="30"/>
      <c r="BE22" s="30"/>
      <c r="BF22" s="30"/>
      <c r="BG22" s="30"/>
      <c r="BH22" s="30"/>
      <c r="BI22" s="30"/>
      <c r="BJ22" s="30"/>
      <c r="BP22" s="28" t="s">
        <v>3</v>
      </c>
      <c r="BQ22" s="29"/>
      <c r="BR22" s="29"/>
      <c r="BS22" s="29"/>
      <c r="BT22" s="29"/>
      <c r="BU22" s="29"/>
      <c r="BV22" s="29"/>
      <c r="BW22" s="29"/>
      <c r="BX22" s="30">
        <f>SUM(CE4:CE21)</f>
        <v>4028006.95788881</v>
      </c>
      <c r="BY22" s="30"/>
      <c r="BZ22" s="30"/>
      <c r="CA22" s="30"/>
      <c r="CB22" s="30"/>
      <c r="CC22" s="30"/>
      <c r="CD22" s="30"/>
      <c r="CE22" s="30"/>
    </row>
    <row r="23" s="1" customFormat="1" customHeight="1" spans="5:83">
      <c r="E23" s="29"/>
      <c r="F23" s="29"/>
      <c r="G23" s="29"/>
      <c r="H23" s="29"/>
      <c r="I23" s="29"/>
      <c r="J23" s="29"/>
      <c r="K23" s="29"/>
      <c r="L23" s="29"/>
      <c r="M23" s="30"/>
      <c r="N23" s="30"/>
      <c r="O23" s="30"/>
      <c r="P23" s="30"/>
      <c r="Q23" s="30"/>
      <c r="R23" s="30"/>
      <c r="S23" s="30"/>
      <c r="T23" s="30"/>
      <c r="Z23" s="29"/>
      <c r="AA23" s="29"/>
      <c r="AB23" s="29"/>
      <c r="AC23" s="29"/>
      <c r="AD23" s="29"/>
      <c r="AE23" s="29"/>
      <c r="AF23" s="29"/>
      <c r="AG23" s="29"/>
      <c r="AH23" s="30"/>
      <c r="AI23" s="30"/>
      <c r="AJ23" s="30"/>
      <c r="AK23" s="30"/>
      <c r="AL23" s="30"/>
      <c r="AM23" s="30"/>
      <c r="AN23" s="30"/>
      <c r="AO23" s="30"/>
      <c r="AU23" s="29"/>
      <c r="AV23" s="29"/>
      <c r="AW23" s="29"/>
      <c r="AX23" s="29"/>
      <c r="AY23" s="29"/>
      <c r="AZ23" s="29"/>
      <c r="BA23" s="29"/>
      <c r="BB23" s="29"/>
      <c r="BC23" s="30"/>
      <c r="BD23" s="30"/>
      <c r="BE23" s="30"/>
      <c r="BF23" s="30"/>
      <c r="BG23" s="30"/>
      <c r="BH23" s="30"/>
      <c r="BI23" s="30"/>
      <c r="BJ23" s="30"/>
      <c r="BP23" s="29"/>
      <c r="BQ23" s="29"/>
      <c r="BR23" s="29"/>
      <c r="BS23" s="29"/>
      <c r="BT23" s="29"/>
      <c r="BU23" s="29"/>
      <c r="BV23" s="29"/>
      <c r="BW23" s="29"/>
      <c r="BX23" s="30"/>
      <c r="BY23" s="30"/>
      <c r="BZ23" s="30"/>
      <c r="CA23" s="30"/>
      <c r="CB23" s="30"/>
      <c r="CC23" s="30"/>
      <c r="CD23" s="30"/>
      <c r="CE23" s="30"/>
    </row>
    <row r="24" s="1" customFormat="1" customHeight="1" spans="5:83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Z24" s="3" t="s">
        <v>31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U24" s="3" t="s">
        <v>31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P24" s="3" t="s">
        <v>31</v>
      </c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</row>
    <row r="25" s="1" customFormat="1" customHeight="1" spans="5:83">
      <c r="E25" s="15" t="s">
        <v>6</v>
      </c>
      <c r="F25" s="15"/>
      <c r="G25" s="15"/>
      <c r="H25" s="15"/>
      <c r="I25" s="15"/>
      <c r="J25" s="9" t="s">
        <v>32</v>
      </c>
      <c r="K25" s="9"/>
      <c r="L25" s="9"/>
      <c r="M25" s="9"/>
      <c r="N25" s="10" t="s">
        <v>33</v>
      </c>
      <c r="O25" s="10"/>
      <c r="P25" s="31" t="s">
        <v>12</v>
      </c>
      <c r="Z25" s="4" t="s">
        <v>6</v>
      </c>
      <c r="AA25" s="5"/>
      <c r="AB25" s="5"/>
      <c r="AC25" s="5"/>
      <c r="AD25" s="6"/>
      <c r="AE25" s="7" t="s">
        <v>7</v>
      </c>
      <c r="AF25" s="7"/>
      <c r="AG25" s="7"/>
      <c r="AH25" s="7"/>
      <c r="AI25" s="8" t="s">
        <v>8</v>
      </c>
      <c r="AJ25" s="9" t="s">
        <v>9</v>
      </c>
      <c r="AK25" s="9"/>
      <c r="AL25" s="9"/>
      <c r="AM25" s="10" t="s">
        <v>10</v>
      </c>
      <c r="AN25" s="8" t="s">
        <v>11</v>
      </c>
      <c r="AO25" s="11" t="s">
        <v>12</v>
      </c>
      <c r="AU25" s="4" t="s">
        <v>6</v>
      </c>
      <c r="AV25" s="5"/>
      <c r="AW25" s="5"/>
      <c r="AX25" s="5"/>
      <c r="AY25" s="6"/>
      <c r="AZ25" s="7" t="s">
        <v>7</v>
      </c>
      <c r="BA25" s="7"/>
      <c r="BB25" s="7"/>
      <c r="BC25" s="7"/>
      <c r="BD25" s="8" t="s">
        <v>8</v>
      </c>
      <c r="BE25" s="9" t="s">
        <v>9</v>
      </c>
      <c r="BF25" s="9"/>
      <c r="BG25" s="9"/>
      <c r="BH25" s="10" t="s">
        <v>10</v>
      </c>
      <c r="BI25" s="8" t="s">
        <v>11</v>
      </c>
      <c r="BJ25" s="11" t="s">
        <v>12</v>
      </c>
      <c r="BP25" s="4" t="s">
        <v>6</v>
      </c>
      <c r="BQ25" s="5"/>
      <c r="BR25" s="5"/>
      <c r="BS25" s="5"/>
      <c r="BT25" s="6"/>
      <c r="BU25" s="7" t="s">
        <v>7</v>
      </c>
      <c r="BV25" s="7"/>
      <c r="BW25" s="7"/>
      <c r="BX25" s="7"/>
      <c r="BY25" s="8" t="s">
        <v>8</v>
      </c>
      <c r="BZ25" s="9" t="s">
        <v>9</v>
      </c>
      <c r="CA25" s="9"/>
      <c r="CB25" s="9"/>
      <c r="CC25" s="10" t="s">
        <v>10</v>
      </c>
      <c r="CD25" s="8" t="s">
        <v>11</v>
      </c>
      <c r="CE25" s="11" t="s">
        <v>12</v>
      </c>
    </row>
    <row r="26" s="1" customFormat="1" customHeight="1" spans="5:83">
      <c r="E26" s="12" t="s">
        <v>34</v>
      </c>
      <c r="F26" s="12" t="s">
        <v>16</v>
      </c>
      <c r="G26" s="32" t="s">
        <v>35</v>
      </c>
      <c r="H26" s="33" t="s">
        <v>36</v>
      </c>
      <c r="I26" s="15" t="s">
        <v>6</v>
      </c>
      <c r="J26" s="12" t="s">
        <v>37</v>
      </c>
      <c r="K26" s="12" t="s">
        <v>23</v>
      </c>
      <c r="L26" s="12" t="s">
        <v>24</v>
      </c>
      <c r="M26" s="9" t="s">
        <v>38</v>
      </c>
      <c r="N26" s="12" t="s">
        <v>26</v>
      </c>
      <c r="O26" s="12" t="s">
        <v>39</v>
      </c>
      <c r="P26" s="31"/>
      <c r="Z26" s="12" t="s">
        <v>40</v>
      </c>
      <c r="AA26" s="12" t="s">
        <v>17</v>
      </c>
      <c r="AB26" s="13" t="s">
        <v>18</v>
      </c>
      <c r="AC26" s="14" t="s">
        <v>19</v>
      </c>
      <c r="AD26" s="15" t="s">
        <v>6</v>
      </c>
      <c r="AE26" s="12" t="s">
        <v>20</v>
      </c>
      <c r="AF26" s="12" t="s">
        <v>16</v>
      </c>
      <c r="AG26" s="12" t="s">
        <v>21</v>
      </c>
      <c r="AH26" s="7" t="s">
        <v>22</v>
      </c>
      <c r="AI26" s="16"/>
      <c r="AJ26" s="12" t="s">
        <v>23</v>
      </c>
      <c r="AK26" s="12" t="s">
        <v>24</v>
      </c>
      <c r="AL26" s="9" t="s">
        <v>25</v>
      </c>
      <c r="AM26" s="10" t="s">
        <v>26</v>
      </c>
      <c r="AN26" s="16"/>
      <c r="AO26" s="17"/>
      <c r="AU26" s="12" t="s">
        <v>40</v>
      </c>
      <c r="AV26" s="12" t="s">
        <v>17</v>
      </c>
      <c r="AW26" s="13" t="s">
        <v>18</v>
      </c>
      <c r="AX26" s="14" t="s">
        <v>19</v>
      </c>
      <c r="AY26" s="15" t="s">
        <v>6</v>
      </c>
      <c r="AZ26" s="12" t="s">
        <v>20</v>
      </c>
      <c r="BA26" s="12" t="s">
        <v>16</v>
      </c>
      <c r="BB26" s="12" t="s">
        <v>21</v>
      </c>
      <c r="BC26" s="7" t="s">
        <v>22</v>
      </c>
      <c r="BD26" s="16"/>
      <c r="BE26" s="12" t="s">
        <v>23</v>
      </c>
      <c r="BF26" s="12" t="s">
        <v>24</v>
      </c>
      <c r="BG26" s="9" t="s">
        <v>25</v>
      </c>
      <c r="BH26" s="10" t="s">
        <v>26</v>
      </c>
      <c r="BI26" s="16"/>
      <c r="BJ26" s="17"/>
      <c r="BP26" s="12" t="s">
        <v>40</v>
      </c>
      <c r="BQ26" s="12" t="s">
        <v>17</v>
      </c>
      <c r="BR26" s="13" t="s">
        <v>18</v>
      </c>
      <c r="BS26" s="14" t="s">
        <v>19</v>
      </c>
      <c r="BT26" s="15" t="s">
        <v>6</v>
      </c>
      <c r="BU26" s="12" t="s">
        <v>20</v>
      </c>
      <c r="BV26" s="12" t="s">
        <v>16</v>
      </c>
      <c r="BW26" s="12" t="s">
        <v>21</v>
      </c>
      <c r="BX26" s="7" t="s">
        <v>22</v>
      </c>
      <c r="BY26" s="16"/>
      <c r="BZ26" s="12" t="s">
        <v>23</v>
      </c>
      <c r="CA26" s="12" t="s">
        <v>24</v>
      </c>
      <c r="CB26" s="9" t="s">
        <v>25</v>
      </c>
      <c r="CC26" s="10" t="s">
        <v>26</v>
      </c>
      <c r="CD26" s="16"/>
      <c r="CE26" s="17"/>
    </row>
    <row r="27" s="1" customFormat="1" customHeight="1" spans="5:83">
      <c r="E27" s="12">
        <v>1197</v>
      </c>
      <c r="F27" s="12">
        <v>1394</v>
      </c>
      <c r="G27" s="32">
        <v>0.444</v>
      </c>
      <c r="H27" s="33">
        <v>0.887</v>
      </c>
      <c r="I27" s="34">
        <f t="shared" ref="I27:I40" si="16">E27*G27+F27*H27</f>
        <v>1767.946</v>
      </c>
      <c r="J27" s="12">
        <v>1</v>
      </c>
      <c r="K27" s="12">
        <v>0.89</v>
      </c>
      <c r="L27" s="12">
        <v>3.21</v>
      </c>
      <c r="M27" s="35">
        <f t="shared" ref="M27:M40" si="17">1+K27*L27</f>
        <v>3.8569</v>
      </c>
      <c r="N27" s="12">
        <v>1.225</v>
      </c>
      <c r="O27" s="12">
        <v>0.5</v>
      </c>
      <c r="P27" s="36">
        <f t="shared" ref="P27:P40" si="18">I27*J27*M27*N27*O27</f>
        <v>4176.5094430325</v>
      </c>
      <c r="Z27" s="12">
        <v>34993</v>
      </c>
      <c r="AA27" s="12">
        <v>0.0253</v>
      </c>
      <c r="AB27" s="13">
        <v>1.35</v>
      </c>
      <c r="AC27" s="14">
        <v>1</v>
      </c>
      <c r="AD27" s="15">
        <f t="shared" ref="AD27:AD51" si="19">Z27*AA27*AB27*AC27</f>
        <v>1195.185915</v>
      </c>
      <c r="AE27" s="12">
        <v>1</v>
      </c>
      <c r="AF27" s="12">
        <v>530</v>
      </c>
      <c r="AG27" s="12">
        <v>1.83</v>
      </c>
      <c r="AH27" s="19">
        <f t="shared" ref="AH27:AH51" si="20">1+6*AF27/(AF27+2000)+AG27</f>
        <v>4.08691699604743</v>
      </c>
      <c r="AI27" s="20">
        <v>5936</v>
      </c>
      <c r="AJ27" s="12">
        <v>0.98</v>
      </c>
      <c r="AK27" s="12">
        <v>3.04</v>
      </c>
      <c r="AL27" s="9">
        <f t="shared" ref="AL27:AL51" si="21">1+AJ27*AK27</f>
        <v>3.9792</v>
      </c>
      <c r="AM27" s="10">
        <v>1.225</v>
      </c>
      <c r="AN27" s="20">
        <v>1</v>
      </c>
      <c r="AO27" s="21">
        <f t="shared" ref="AO27:AO51" si="22">((AD27*AE27*AH27)+AI27)*AL27*AM27*AN27</f>
        <v>52745.3560432666</v>
      </c>
      <c r="AU27" s="12">
        <v>40871</v>
      </c>
      <c r="AV27" s="12">
        <v>0.0253</v>
      </c>
      <c r="AW27" s="13">
        <v>1.35</v>
      </c>
      <c r="AX27" s="14">
        <v>1</v>
      </c>
      <c r="AY27" s="15">
        <f t="shared" ref="AY27:AY51" si="23">AU27*AV27*AW27*AX27</f>
        <v>1395.949005</v>
      </c>
      <c r="AZ27" s="12">
        <v>1</v>
      </c>
      <c r="BA27" s="12">
        <v>530</v>
      </c>
      <c r="BB27" s="12">
        <v>1.83</v>
      </c>
      <c r="BC27" s="19">
        <f t="shared" ref="BC27:BC51" si="24">1+6*BA27/(BA27+2000)+BB27</f>
        <v>4.08691699604743</v>
      </c>
      <c r="BD27" s="20">
        <v>5936</v>
      </c>
      <c r="BE27" s="12">
        <v>0.98</v>
      </c>
      <c r="BF27" s="12">
        <v>3.04</v>
      </c>
      <c r="BG27" s="9">
        <f t="shared" ref="BG27:BG51" si="25">1+BE27*BF27</f>
        <v>3.9792</v>
      </c>
      <c r="BH27" s="10">
        <v>1.225</v>
      </c>
      <c r="BI27" s="22">
        <v>1.085</v>
      </c>
      <c r="BJ27" s="21">
        <f t="shared" ref="BJ27:BJ51" si="26">((AY27*AZ27*BC27)+BD27)*BG27*BH27*BI27</f>
        <v>61568.2272037186</v>
      </c>
      <c r="BP27" s="12">
        <v>40871</v>
      </c>
      <c r="BQ27" s="12">
        <v>0.0549</v>
      </c>
      <c r="BR27" s="13">
        <v>1.35</v>
      </c>
      <c r="BS27" s="14">
        <v>1</v>
      </c>
      <c r="BT27" s="15">
        <f t="shared" ref="BT27:BT51" si="27">BP27*BQ27*BR27*BS27</f>
        <v>3029.154165</v>
      </c>
      <c r="BU27" s="12">
        <v>1</v>
      </c>
      <c r="BV27" s="12">
        <v>530</v>
      </c>
      <c r="BW27" s="12">
        <v>1.92</v>
      </c>
      <c r="BX27" s="19">
        <f t="shared" ref="BX27:BX51" si="28">1+6*BV27/(BV27+2000)+BW27</f>
        <v>4.17691699604743</v>
      </c>
      <c r="BY27" s="20">
        <v>5936</v>
      </c>
      <c r="BZ27" s="12">
        <v>0.98</v>
      </c>
      <c r="CA27" s="12">
        <v>3.84</v>
      </c>
      <c r="CB27" s="9">
        <f t="shared" ref="CB27:CB51" si="29">1+BZ27*CA27</f>
        <v>4.7632</v>
      </c>
      <c r="CC27" s="10">
        <v>1.225</v>
      </c>
      <c r="CD27" s="20">
        <v>1.2</v>
      </c>
      <c r="CE27" s="21">
        <f t="shared" ref="CE27:CE51" si="30">((BT27*BU27*BX27)+BY27)*CB27*CC27*CD27</f>
        <v>130155.071160636</v>
      </c>
    </row>
    <row r="28" s="1" customFormat="1" customHeight="1" spans="5:83">
      <c r="E28" s="12">
        <v>1197</v>
      </c>
      <c r="F28" s="12">
        <v>1394</v>
      </c>
      <c r="G28" s="32">
        <v>0.577</v>
      </c>
      <c r="H28" s="33">
        <v>1.153</v>
      </c>
      <c r="I28" s="34">
        <f t="shared" si="16"/>
        <v>2297.951</v>
      </c>
      <c r="J28" s="12">
        <v>1</v>
      </c>
      <c r="K28" s="12">
        <v>0.89</v>
      </c>
      <c r="L28" s="12">
        <v>3.21</v>
      </c>
      <c r="M28" s="35">
        <f t="shared" si="17"/>
        <v>3.8569</v>
      </c>
      <c r="N28" s="12">
        <v>1.225</v>
      </c>
      <c r="O28" s="12">
        <v>0.5</v>
      </c>
      <c r="P28" s="36">
        <f t="shared" si="18"/>
        <v>5428.56741728875</v>
      </c>
      <c r="Z28" s="12">
        <v>34993</v>
      </c>
      <c r="AA28" s="12">
        <v>0.0253</v>
      </c>
      <c r="AB28" s="13">
        <v>1.35</v>
      </c>
      <c r="AC28" s="14">
        <v>1</v>
      </c>
      <c r="AD28" s="15">
        <f t="shared" si="19"/>
        <v>1195.185915</v>
      </c>
      <c r="AE28" s="12">
        <v>1</v>
      </c>
      <c r="AF28" s="12">
        <v>530</v>
      </c>
      <c r="AG28" s="12">
        <v>1.83</v>
      </c>
      <c r="AH28" s="19">
        <f t="shared" si="20"/>
        <v>4.08691699604743</v>
      </c>
      <c r="AI28" s="20">
        <v>5936</v>
      </c>
      <c r="AJ28" s="12">
        <v>0.98</v>
      </c>
      <c r="AK28" s="12">
        <v>3.04</v>
      </c>
      <c r="AL28" s="9">
        <f t="shared" si="21"/>
        <v>3.9792</v>
      </c>
      <c r="AM28" s="10">
        <v>1.225</v>
      </c>
      <c r="AN28" s="20">
        <v>1</v>
      </c>
      <c r="AO28" s="21">
        <f t="shared" si="22"/>
        <v>52745.3560432666</v>
      </c>
      <c r="AU28" s="12">
        <v>40871</v>
      </c>
      <c r="AV28" s="12">
        <v>0.0253</v>
      </c>
      <c r="AW28" s="13">
        <v>1.35</v>
      </c>
      <c r="AX28" s="14">
        <v>1</v>
      </c>
      <c r="AY28" s="15">
        <f t="shared" si="23"/>
        <v>1395.949005</v>
      </c>
      <c r="AZ28" s="12">
        <v>1</v>
      </c>
      <c r="BA28" s="12">
        <v>530</v>
      </c>
      <c r="BB28" s="12">
        <v>1.83</v>
      </c>
      <c r="BC28" s="19">
        <f t="shared" si="24"/>
        <v>4.08691699604743</v>
      </c>
      <c r="BD28" s="20">
        <v>5936</v>
      </c>
      <c r="BE28" s="12">
        <v>0.98</v>
      </c>
      <c r="BF28" s="12">
        <v>3.04</v>
      </c>
      <c r="BG28" s="9">
        <f t="shared" si="25"/>
        <v>3.9792</v>
      </c>
      <c r="BH28" s="10">
        <v>1.225</v>
      </c>
      <c r="BI28" s="22">
        <v>1.085</v>
      </c>
      <c r="BJ28" s="21">
        <f t="shared" si="26"/>
        <v>61568.2272037186</v>
      </c>
      <c r="BP28" s="12">
        <v>40871</v>
      </c>
      <c r="BQ28" s="12">
        <v>0.0549</v>
      </c>
      <c r="BR28" s="13">
        <v>1.35</v>
      </c>
      <c r="BS28" s="14">
        <v>1</v>
      </c>
      <c r="BT28" s="15">
        <f t="shared" si="27"/>
        <v>3029.154165</v>
      </c>
      <c r="BU28" s="12">
        <v>1</v>
      </c>
      <c r="BV28" s="12">
        <v>530</v>
      </c>
      <c r="BW28" s="12">
        <v>1.92</v>
      </c>
      <c r="BX28" s="19">
        <f t="shared" si="28"/>
        <v>4.17691699604743</v>
      </c>
      <c r="BY28" s="20">
        <v>5936</v>
      </c>
      <c r="BZ28" s="12">
        <v>0.98</v>
      </c>
      <c r="CA28" s="12">
        <v>3.84</v>
      </c>
      <c r="CB28" s="9">
        <f t="shared" si="29"/>
        <v>4.7632</v>
      </c>
      <c r="CC28" s="10">
        <v>1.225</v>
      </c>
      <c r="CD28" s="20">
        <v>1.2</v>
      </c>
      <c r="CE28" s="21">
        <f t="shared" si="30"/>
        <v>130155.071160636</v>
      </c>
    </row>
    <row r="29" s="1" customFormat="1" customHeight="1" spans="5:83">
      <c r="E29" s="12">
        <v>1197</v>
      </c>
      <c r="F29" s="12">
        <v>1394</v>
      </c>
      <c r="G29" s="32">
        <v>0.444</v>
      </c>
      <c r="H29" s="33">
        <v>0.887</v>
      </c>
      <c r="I29" s="34">
        <f t="shared" si="16"/>
        <v>1767.946</v>
      </c>
      <c r="J29" s="12">
        <v>1</v>
      </c>
      <c r="K29" s="12">
        <v>0.89</v>
      </c>
      <c r="L29" s="12">
        <v>3.21</v>
      </c>
      <c r="M29" s="35">
        <f t="shared" si="17"/>
        <v>3.8569</v>
      </c>
      <c r="N29" s="12">
        <v>1.225</v>
      </c>
      <c r="O29" s="12">
        <v>0.5</v>
      </c>
      <c r="P29" s="36">
        <f t="shared" si="18"/>
        <v>4176.5094430325</v>
      </c>
      <c r="Z29" s="12">
        <v>34993</v>
      </c>
      <c r="AA29" s="12">
        <v>0.0253</v>
      </c>
      <c r="AB29" s="13">
        <v>1.35</v>
      </c>
      <c r="AC29" s="14">
        <v>1</v>
      </c>
      <c r="AD29" s="15">
        <f t="shared" si="19"/>
        <v>1195.185915</v>
      </c>
      <c r="AE29" s="12">
        <v>1</v>
      </c>
      <c r="AF29" s="12">
        <v>530</v>
      </c>
      <c r="AG29" s="12">
        <v>1.83</v>
      </c>
      <c r="AH29" s="19">
        <f t="shared" si="20"/>
        <v>4.08691699604743</v>
      </c>
      <c r="AI29" s="20">
        <v>5936</v>
      </c>
      <c r="AJ29" s="12">
        <v>0.98</v>
      </c>
      <c r="AK29" s="12">
        <v>3.04</v>
      </c>
      <c r="AL29" s="9">
        <f t="shared" si="21"/>
        <v>3.9792</v>
      </c>
      <c r="AM29" s="10">
        <v>1.225</v>
      </c>
      <c r="AN29" s="20">
        <v>1</v>
      </c>
      <c r="AO29" s="21">
        <f t="shared" si="22"/>
        <v>52745.3560432666</v>
      </c>
      <c r="AU29" s="12">
        <v>40871</v>
      </c>
      <c r="AV29" s="12">
        <v>0.0253</v>
      </c>
      <c r="AW29" s="13">
        <v>1.35</v>
      </c>
      <c r="AX29" s="14">
        <v>1</v>
      </c>
      <c r="AY29" s="15">
        <f t="shared" si="23"/>
        <v>1395.949005</v>
      </c>
      <c r="AZ29" s="12">
        <v>1</v>
      </c>
      <c r="BA29" s="12">
        <v>530</v>
      </c>
      <c r="BB29" s="12">
        <v>1.83</v>
      </c>
      <c r="BC29" s="19">
        <f t="shared" si="24"/>
        <v>4.08691699604743</v>
      </c>
      <c r="BD29" s="20">
        <v>5936</v>
      </c>
      <c r="BE29" s="12">
        <v>0.98</v>
      </c>
      <c r="BF29" s="12">
        <v>3.04</v>
      </c>
      <c r="BG29" s="9">
        <f t="shared" si="25"/>
        <v>3.9792</v>
      </c>
      <c r="BH29" s="10">
        <v>1.225</v>
      </c>
      <c r="BI29" s="22">
        <v>1.085</v>
      </c>
      <c r="BJ29" s="21">
        <f t="shared" si="26"/>
        <v>61568.2272037186</v>
      </c>
      <c r="BP29" s="12">
        <v>40871</v>
      </c>
      <c r="BQ29" s="12">
        <v>0.0549</v>
      </c>
      <c r="BR29" s="13">
        <v>1.35</v>
      </c>
      <c r="BS29" s="14">
        <v>1</v>
      </c>
      <c r="BT29" s="15">
        <f t="shared" si="27"/>
        <v>3029.154165</v>
      </c>
      <c r="BU29" s="12">
        <v>1</v>
      </c>
      <c r="BV29" s="12">
        <v>530</v>
      </c>
      <c r="BW29" s="12">
        <v>1.92</v>
      </c>
      <c r="BX29" s="19">
        <f t="shared" si="28"/>
        <v>4.17691699604743</v>
      </c>
      <c r="BY29" s="20">
        <v>5936</v>
      </c>
      <c r="BZ29" s="12">
        <v>0.98</v>
      </c>
      <c r="CA29" s="12">
        <v>3.84</v>
      </c>
      <c r="CB29" s="9">
        <f t="shared" si="29"/>
        <v>4.7632</v>
      </c>
      <c r="CC29" s="10">
        <v>1.225</v>
      </c>
      <c r="CD29" s="20">
        <v>1.2</v>
      </c>
      <c r="CE29" s="21">
        <f t="shared" si="30"/>
        <v>130155.071160636</v>
      </c>
    </row>
    <row r="30" s="1" customFormat="1" customHeight="1" spans="5:83">
      <c r="E30" s="12">
        <v>1197</v>
      </c>
      <c r="F30" s="12">
        <v>1494</v>
      </c>
      <c r="G30" s="32">
        <v>0.577</v>
      </c>
      <c r="H30" s="33">
        <v>1.153</v>
      </c>
      <c r="I30" s="34">
        <f t="shared" si="16"/>
        <v>2413.251</v>
      </c>
      <c r="J30" s="12">
        <v>1</v>
      </c>
      <c r="K30" s="12">
        <v>0.89</v>
      </c>
      <c r="L30" s="12">
        <v>3.21</v>
      </c>
      <c r="M30" s="35">
        <f t="shared" si="17"/>
        <v>3.8569</v>
      </c>
      <c r="N30" s="12">
        <v>1.225</v>
      </c>
      <c r="O30" s="12">
        <v>0.5</v>
      </c>
      <c r="P30" s="36">
        <f t="shared" si="18"/>
        <v>5700.94651641375</v>
      </c>
      <c r="Z30" s="12">
        <v>34993</v>
      </c>
      <c r="AA30" s="12">
        <v>0.0253</v>
      </c>
      <c r="AB30" s="13">
        <v>1.35</v>
      </c>
      <c r="AC30" s="14">
        <v>1</v>
      </c>
      <c r="AD30" s="15">
        <f t="shared" si="19"/>
        <v>1195.185915</v>
      </c>
      <c r="AE30" s="12">
        <v>1</v>
      </c>
      <c r="AF30" s="12">
        <v>530</v>
      </c>
      <c r="AG30" s="12">
        <v>1.83</v>
      </c>
      <c r="AH30" s="19">
        <f t="shared" si="20"/>
        <v>4.08691699604743</v>
      </c>
      <c r="AI30" s="20">
        <v>5936</v>
      </c>
      <c r="AJ30" s="12">
        <v>0.98</v>
      </c>
      <c r="AK30" s="12">
        <v>3.04</v>
      </c>
      <c r="AL30" s="9">
        <f t="shared" si="21"/>
        <v>3.9792</v>
      </c>
      <c r="AM30" s="10">
        <v>1.225</v>
      </c>
      <c r="AN30" s="20">
        <v>1</v>
      </c>
      <c r="AO30" s="21">
        <f t="shared" si="22"/>
        <v>52745.3560432666</v>
      </c>
      <c r="AU30" s="12">
        <v>40871</v>
      </c>
      <c r="AV30" s="12">
        <v>0.0253</v>
      </c>
      <c r="AW30" s="13">
        <v>1.35</v>
      </c>
      <c r="AX30" s="14">
        <v>1</v>
      </c>
      <c r="AY30" s="15">
        <f t="shared" si="23"/>
        <v>1395.949005</v>
      </c>
      <c r="AZ30" s="12">
        <v>1</v>
      </c>
      <c r="BA30" s="12">
        <v>530</v>
      </c>
      <c r="BB30" s="12">
        <v>1.83</v>
      </c>
      <c r="BC30" s="19">
        <f t="shared" si="24"/>
        <v>4.08691699604743</v>
      </c>
      <c r="BD30" s="20">
        <v>5936</v>
      </c>
      <c r="BE30" s="12">
        <v>0.98</v>
      </c>
      <c r="BF30" s="12">
        <v>3.04</v>
      </c>
      <c r="BG30" s="9">
        <f t="shared" si="25"/>
        <v>3.9792</v>
      </c>
      <c r="BH30" s="10">
        <v>1.225</v>
      </c>
      <c r="BI30" s="22">
        <v>1.085</v>
      </c>
      <c r="BJ30" s="21">
        <f t="shared" si="26"/>
        <v>61568.2272037186</v>
      </c>
      <c r="BP30" s="12">
        <v>40871</v>
      </c>
      <c r="BQ30" s="12">
        <v>0.0549</v>
      </c>
      <c r="BR30" s="13">
        <v>1.35</v>
      </c>
      <c r="BS30" s="14">
        <v>1</v>
      </c>
      <c r="BT30" s="15">
        <f t="shared" si="27"/>
        <v>3029.154165</v>
      </c>
      <c r="BU30" s="12">
        <v>1</v>
      </c>
      <c r="BV30" s="12">
        <v>530</v>
      </c>
      <c r="BW30" s="12">
        <v>1.92</v>
      </c>
      <c r="BX30" s="19">
        <f t="shared" si="28"/>
        <v>4.17691699604743</v>
      </c>
      <c r="BY30" s="20">
        <v>5936</v>
      </c>
      <c r="BZ30" s="12">
        <v>0.98</v>
      </c>
      <c r="CA30" s="12">
        <v>3.84</v>
      </c>
      <c r="CB30" s="9">
        <f t="shared" si="29"/>
        <v>4.7632</v>
      </c>
      <c r="CC30" s="10">
        <v>1.225</v>
      </c>
      <c r="CD30" s="20">
        <v>1.2</v>
      </c>
      <c r="CE30" s="21">
        <f t="shared" si="30"/>
        <v>130155.071160636</v>
      </c>
    </row>
    <row r="31" s="1" customFormat="1" customHeight="1" spans="5:83">
      <c r="E31" s="12">
        <v>1197</v>
      </c>
      <c r="F31" s="12">
        <v>1494</v>
      </c>
      <c r="G31" s="32">
        <v>0.444</v>
      </c>
      <c r="H31" s="33">
        <v>0.887</v>
      </c>
      <c r="I31" s="34">
        <f t="shared" si="16"/>
        <v>1856.646</v>
      </c>
      <c r="J31" s="12">
        <v>1</v>
      </c>
      <c r="K31" s="12">
        <v>0.89</v>
      </c>
      <c r="L31" s="12">
        <v>3.21</v>
      </c>
      <c r="M31" s="35">
        <f t="shared" si="17"/>
        <v>3.8569</v>
      </c>
      <c r="N31" s="12">
        <v>1.225</v>
      </c>
      <c r="O31" s="12">
        <v>0.5</v>
      </c>
      <c r="P31" s="36">
        <f t="shared" si="18"/>
        <v>4386.0499989075</v>
      </c>
      <c r="Z31" s="12">
        <v>34993</v>
      </c>
      <c r="AA31" s="12">
        <v>0.0253</v>
      </c>
      <c r="AB31" s="13">
        <v>1.35</v>
      </c>
      <c r="AC31" s="14">
        <v>1</v>
      </c>
      <c r="AD31" s="15">
        <f t="shared" si="19"/>
        <v>1195.185915</v>
      </c>
      <c r="AE31" s="12">
        <v>1</v>
      </c>
      <c r="AF31" s="12">
        <v>530</v>
      </c>
      <c r="AG31" s="12">
        <v>1.83</v>
      </c>
      <c r="AH31" s="19">
        <f t="shared" si="20"/>
        <v>4.08691699604743</v>
      </c>
      <c r="AI31" s="20">
        <v>5936</v>
      </c>
      <c r="AJ31" s="12">
        <v>0.98</v>
      </c>
      <c r="AK31" s="12">
        <v>3.04</v>
      </c>
      <c r="AL31" s="9">
        <f t="shared" si="21"/>
        <v>3.9792</v>
      </c>
      <c r="AM31" s="10">
        <v>1.225</v>
      </c>
      <c r="AN31" s="20">
        <v>1</v>
      </c>
      <c r="AO31" s="21">
        <f t="shared" si="22"/>
        <v>52745.3560432666</v>
      </c>
      <c r="AU31" s="12">
        <v>40871</v>
      </c>
      <c r="AV31" s="12">
        <v>0.0253</v>
      </c>
      <c r="AW31" s="13">
        <v>1.35</v>
      </c>
      <c r="AX31" s="14">
        <v>1</v>
      </c>
      <c r="AY31" s="15">
        <f t="shared" si="23"/>
        <v>1395.949005</v>
      </c>
      <c r="AZ31" s="12">
        <v>1</v>
      </c>
      <c r="BA31" s="12">
        <v>530</v>
      </c>
      <c r="BB31" s="12">
        <v>1.83</v>
      </c>
      <c r="BC31" s="19">
        <f t="shared" si="24"/>
        <v>4.08691699604743</v>
      </c>
      <c r="BD31" s="20">
        <v>5936</v>
      </c>
      <c r="BE31" s="12">
        <v>0.98</v>
      </c>
      <c r="BF31" s="12">
        <v>3.04</v>
      </c>
      <c r="BG31" s="9">
        <f t="shared" si="25"/>
        <v>3.9792</v>
      </c>
      <c r="BH31" s="10">
        <v>1.225</v>
      </c>
      <c r="BI31" s="22">
        <v>1.085</v>
      </c>
      <c r="BJ31" s="21">
        <f t="shared" si="26"/>
        <v>61568.2272037186</v>
      </c>
      <c r="BP31" s="12">
        <v>40871</v>
      </c>
      <c r="BQ31" s="12">
        <v>0.0549</v>
      </c>
      <c r="BR31" s="13">
        <v>1.35</v>
      </c>
      <c r="BS31" s="14">
        <v>1</v>
      </c>
      <c r="BT31" s="15">
        <f t="shared" si="27"/>
        <v>3029.154165</v>
      </c>
      <c r="BU31" s="12">
        <v>1</v>
      </c>
      <c r="BV31" s="12">
        <v>530</v>
      </c>
      <c r="BW31" s="12">
        <v>1.92</v>
      </c>
      <c r="BX31" s="19">
        <f t="shared" si="28"/>
        <v>4.17691699604743</v>
      </c>
      <c r="BY31" s="20">
        <v>5936</v>
      </c>
      <c r="BZ31" s="12">
        <v>0.98</v>
      </c>
      <c r="CA31" s="12">
        <v>3.84</v>
      </c>
      <c r="CB31" s="9">
        <f t="shared" si="29"/>
        <v>4.7632</v>
      </c>
      <c r="CC31" s="10">
        <v>1.225</v>
      </c>
      <c r="CD31" s="20">
        <v>1.2</v>
      </c>
      <c r="CE31" s="21">
        <f t="shared" si="30"/>
        <v>130155.071160636</v>
      </c>
    </row>
    <row r="32" s="1" customFormat="1" customHeight="1" spans="5:83">
      <c r="E32" s="12">
        <v>1197</v>
      </c>
      <c r="F32" s="12">
        <v>1494</v>
      </c>
      <c r="G32" s="32">
        <v>0.577</v>
      </c>
      <c r="H32" s="33">
        <v>1.153</v>
      </c>
      <c r="I32" s="34">
        <f t="shared" si="16"/>
        <v>2413.251</v>
      </c>
      <c r="J32" s="12">
        <v>1</v>
      </c>
      <c r="K32" s="12">
        <v>0.89</v>
      </c>
      <c r="L32" s="12">
        <v>3.21</v>
      </c>
      <c r="M32" s="35">
        <f t="shared" si="17"/>
        <v>3.8569</v>
      </c>
      <c r="N32" s="12">
        <v>1.225</v>
      </c>
      <c r="O32" s="12">
        <v>0.5</v>
      </c>
      <c r="P32" s="36">
        <f t="shared" si="18"/>
        <v>5700.94651641375</v>
      </c>
      <c r="Z32" s="12">
        <v>34993</v>
      </c>
      <c r="AA32" s="12">
        <v>0.0253</v>
      </c>
      <c r="AB32" s="13">
        <v>1.35</v>
      </c>
      <c r="AC32" s="14">
        <v>1</v>
      </c>
      <c r="AD32" s="15">
        <f t="shared" si="19"/>
        <v>1195.185915</v>
      </c>
      <c r="AE32" s="12">
        <v>1</v>
      </c>
      <c r="AF32" s="12">
        <v>530</v>
      </c>
      <c r="AG32" s="12">
        <v>1.83</v>
      </c>
      <c r="AH32" s="19">
        <f t="shared" si="20"/>
        <v>4.08691699604743</v>
      </c>
      <c r="AI32" s="20">
        <v>5936</v>
      </c>
      <c r="AJ32" s="12">
        <v>0.98</v>
      </c>
      <c r="AK32" s="12">
        <v>3.04</v>
      </c>
      <c r="AL32" s="9">
        <f t="shared" si="21"/>
        <v>3.9792</v>
      </c>
      <c r="AM32" s="10">
        <v>1.225</v>
      </c>
      <c r="AN32" s="20">
        <v>1</v>
      </c>
      <c r="AO32" s="21">
        <f t="shared" si="22"/>
        <v>52745.3560432666</v>
      </c>
      <c r="AU32" s="12">
        <v>40871</v>
      </c>
      <c r="AV32" s="12">
        <v>0.0253</v>
      </c>
      <c r="AW32" s="13">
        <v>1.35</v>
      </c>
      <c r="AX32" s="14">
        <v>1</v>
      </c>
      <c r="AY32" s="15">
        <f t="shared" si="23"/>
        <v>1395.949005</v>
      </c>
      <c r="AZ32" s="12">
        <v>1</v>
      </c>
      <c r="BA32" s="12">
        <v>530</v>
      </c>
      <c r="BB32" s="12">
        <v>1.83</v>
      </c>
      <c r="BC32" s="19">
        <f t="shared" si="24"/>
        <v>4.08691699604743</v>
      </c>
      <c r="BD32" s="20">
        <v>5936</v>
      </c>
      <c r="BE32" s="12">
        <v>0.98</v>
      </c>
      <c r="BF32" s="12">
        <v>3.04</v>
      </c>
      <c r="BG32" s="9">
        <f t="shared" si="25"/>
        <v>3.9792</v>
      </c>
      <c r="BH32" s="10">
        <v>1.225</v>
      </c>
      <c r="BI32" s="22">
        <v>1.085</v>
      </c>
      <c r="BJ32" s="21">
        <f t="shared" si="26"/>
        <v>61568.2272037186</v>
      </c>
      <c r="BP32" s="12">
        <v>40871</v>
      </c>
      <c r="BQ32" s="12">
        <v>0.0299</v>
      </c>
      <c r="BR32" s="13">
        <v>1.35</v>
      </c>
      <c r="BS32" s="14">
        <v>1</v>
      </c>
      <c r="BT32" s="15">
        <f t="shared" si="27"/>
        <v>1649.757915</v>
      </c>
      <c r="BU32" s="12">
        <v>1</v>
      </c>
      <c r="BV32" s="12">
        <v>530</v>
      </c>
      <c r="BW32" s="12">
        <v>1.92</v>
      </c>
      <c r="BX32" s="19">
        <f t="shared" si="28"/>
        <v>4.17691699604743</v>
      </c>
      <c r="BY32" s="20">
        <v>5936</v>
      </c>
      <c r="BZ32" s="12">
        <v>0.98</v>
      </c>
      <c r="CA32" s="12">
        <v>3.84</v>
      </c>
      <c r="CB32" s="9">
        <f t="shared" si="29"/>
        <v>4.7632</v>
      </c>
      <c r="CC32" s="10">
        <v>1.225</v>
      </c>
      <c r="CD32" s="20">
        <v>1.2</v>
      </c>
      <c r="CE32" s="21">
        <f t="shared" si="30"/>
        <v>89812.73554286</v>
      </c>
    </row>
    <row r="33" s="1" customFormat="1" customHeight="1" spans="5:83">
      <c r="E33" s="12">
        <v>1197</v>
      </c>
      <c r="F33" s="12">
        <v>1494</v>
      </c>
      <c r="G33" s="32">
        <v>0.444</v>
      </c>
      <c r="H33" s="33">
        <v>0.887</v>
      </c>
      <c r="I33" s="34">
        <f t="shared" si="16"/>
        <v>1856.646</v>
      </c>
      <c r="J33" s="12">
        <v>1</v>
      </c>
      <c r="K33" s="12">
        <v>0.89</v>
      </c>
      <c r="L33" s="12">
        <v>3.21</v>
      </c>
      <c r="M33" s="35">
        <f t="shared" si="17"/>
        <v>3.8569</v>
      </c>
      <c r="N33" s="12">
        <v>1.225</v>
      </c>
      <c r="O33" s="12">
        <v>0.5</v>
      </c>
      <c r="P33" s="36">
        <f t="shared" si="18"/>
        <v>4386.0499989075</v>
      </c>
      <c r="Z33" s="12">
        <v>34993</v>
      </c>
      <c r="AA33" s="12">
        <v>0.0253</v>
      </c>
      <c r="AB33" s="13">
        <v>1.35</v>
      </c>
      <c r="AC33" s="14">
        <v>1</v>
      </c>
      <c r="AD33" s="15">
        <f t="shared" si="19"/>
        <v>1195.185915</v>
      </c>
      <c r="AE33" s="12">
        <v>1</v>
      </c>
      <c r="AF33" s="12">
        <v>530</v>
      </c>
      <c r="AG33" s="12">
        <v>1.83</v>
      </c>
      <c r="AH33" s="19">
        <f t="shared" si="20"/>
        <v>4.08691699604743</v>
      </c>
      <c r="AI33" s="20">
        <v>5936</v>
      </c>
      <c r="AJ33" s="12">
        <v>0.98</v>
      </c>
      <c r="AK33" s="12">
        <v>3.04</v>
      </c>
      <c r="AL33" s="9">
        <f t="shared" si="21"/>
        <v>3.9792</v>
      </c>
      <c r="AM33" s="10">
        <v>1.225</v>
      </c>
      <c r="AN33" s="20">
        <v>1</v>
      </c>
      <c r="AO33" s="21">
        <f t="shared" si="22"/>
        <v>52745.3560432666</v>
      </c>
      <c r="AU33" s="12">
        <v>40871</v>
      </c>
      <c r="AV33" s="12">
        <v>0.0253</v>
      </c>
      <c r="AW33" s="13">
        <v>1.35</v>
      </c>
      <c r="AX33" s="14">
        <v>1</v>
      </c>
      <c r="AY33" s="15">
        <f t="shared" si="23"/>
        <v>1395.949005</v>
      </c>
      <c r="AZ33" s="12">
        <v>1</v>
      </c>
      <c r="BA33" s="12">
        <v>530</v>
      </c>
      <c r="BB33" s="12">
        <v>1.83</v>
      </c>
      <c r="BC33" s="19">
        <f t="shared" si="24"/>
        <v>4.08691699604743</v>
      </c>
      <c r="BD33" s="20">
        <v>5936</v>
      </c>
      <c r="BE33" s="12">
        <v>0.98</v>
      </c>
      <c r="BF33" s="12">
        <v>3.04</v>
      </c>
      <c r="BG33" s="9">
        <f t="shared" si="25"/>
        <v>3.9792</v>
      </c>
      <c r="BH33" s="10">
        <v>1.225</v>
      </c>
      <c r="BI33" s="22">
        <v>1.085</v>
      </c>
      <c r="BJ33" s="21">
        <f t="shared" si="26"/>
        <v>61568.2272037186</v>
      </c>
      <c r="BP33" s="12">
        <v>40871</v>
      </c>
      <c r="BQ33" s="12">
        <v>0.0299</v>
      </c>
      <c r="BR33" s="13">
        <v>1.35</v>
      </c>
      <c r="BS33" s="14">
        <v>1</v>
      </c>
      <c r="BT33" s="15">
        <f t="shared" si="27"/>
        <v>1649.757915</v>
      </c>
      <c r="BU33" s="12">
        <v>1</v>
      </c>
      <c r="BV33" s="12">
        <v>530</v>
      </c>
      <c r="BW33" s="12">
        <v>1.92</v>
      </c>
      <c r="BX33" s="19">
        <f t="shared" si="28"/>
        <v>4.17691699604743</v>
      </c>
      <c r="BY33" s="20">
        <v>5936</v>
      </c>
      <c r="BZ33" s="12">
        <v>0.98</v>
      </c>
      <c r="CA33" s="12">
        <v>3.84</v>
      </c>
      <c r="CB33" s="9">
        <f t="shared" si="29"/>
        <v>4.7632</v>
      </c>
      <c r="CC33" s="10">
        <v>1.225</v>
      </c>
      <c r="CD33" s="20">
        <v>1.2</v>
      </c>
      <c r="CE33" s="21">
        <f t="shared" si="30"/>
        <v>89812.73554286</v>
      </c>
    </row>
    <row r="34" s="1" customFormat="1" customHeight="1" spans="5:83">
      <c r="E34" s="12">
        <v>1197</v>
      </c>
      <c r="F34" s="12">
        <v>1494</v>
      </c>
      <c r="G34" s="32">
        <v>0.577</v>
      </c>
      <c r="H34" s="33">
        <v>1.153</v>
      </c>
      <c r="I34" s="34">
        <f t="shared" si="16"/>
        <v>2413.251</v>
      </c>
      <c r="J34" s="12">
        <v>1</v>
      </c>
      <c r="K34" s="12">
        <v>0.89</v>
      </c>
      <c r="L34" s="12">
        <v>3.21</v>
      </c>
      <c r="M34" s="35">
        <f t="shared" si="17"/>
        <v>3.8569</v>
      </c>
      <c r="N34" s="12">
        <v>1.225</v>
      </c>
      <c r="O34" s="12">
        <v>0.5</v>
      </c>
      <c r="P34" s="36">
        <f t="shared" si="18"/>
        <v>5700.94651641375</v>
      </c>
      <c r="Z34" s="12">
        <v>34993</v>
      </c>
      <c r="AA34" s="12">
        <v>0.0253</v>
      </c>
      <c r="AB34" s="13">
        <v>1.35</v>
      </c>
      <c r="AC34" s="14">
        <v>1</v>
      </c>
      <c r="AD34" s="15">
        <f t="shared" si="19"/>
        <v>1195.185915</v>
      </c>
      <c r="AE34" s="12">
        <v>1</v>
      </c>
      <c r="AF34" s="12">
        <v>530</v>
      </c>
      <c r="AG34" s="12">
        <v>1.83</v>
      </c>
      <c r="AH34" s="19">
        <f t="shared" si="20"/>
        <v>4.08691699604743</v>
      </c>
      <c r="AI34" s="20">
        <v>5936</v>
      </c>
      <c r="AJ34" s="12">
        <v>0.98</v>
      </c>
      <c r="AK34" s="12">
        <v>3.04</v>
      </c>
      <c r="AL34" s="9">
        <f t="shared" si="21"/>
        <v>3.9792</v>
      </c>
      <c r="AM34" s="10">
        <v>1.225</v>
      </c>
      <c r="AN34" s="20">
        <v>1</v>
      </c>
      <c r="AO34" s="21">
        <f t="shared" si="22"/>
        <v>52745.3560432666</v>
      </c>
      <c r="AU34" s="12">
        <v>40871</v>
      </c>
      <c r="AV34" s="12">
        <v>0.0253</v>
      </c>
      <c r="AW34" s="13">
        <v>1.35</v>
      </c>
      <c r="AX34" s="14">
        <v>1</v>
      </c>
      <c r="AY34" s="15">
        <f t="shared" si="23"/>
        <v>1395.949005</v>
      </c>
      <c r="AZ34" s="12">
        <v>1</v>
      </c>
      <c r="BA34" s="12">
        <v>530</v>
      </c>
      <c r="BB34" s="12">
        <v>1.83</v>
      </c>
      <c r="BC34" s="19">
        <f t="shared" si="24"/>
        <v>4.08691699604743</v>
      </c>
      <c r="BD34" s="20">
        <v>5936</v>
      </c>
      <c r="BE34" s="12">
        <v>0.98</v>
      </c>
      <c r="BF34" s="12">
        <v>3.04</v>
      </c>
      <c r="BG34" s="9">
        <f t="shared" si="25"/>
        <v>3.9792</v>
      </c>
      <c r="BH34" s="10">
        <v>1.225</v>
      </c>
      <c r="BI34" s="22">
        <v>1.085</v>
      </c>
      <c r="BJ34" s="21">
        <f t="shared" si="26"/>
        <v>61568.2272037186</v>
      </c>
      <c r="BP34" s="12">
        <v>40871</v>
      </c>
      <c r="BQ34" s="12">
        <v>0.0299</v>
      </c>
      <c r="BR34" s="13">
        <v>1.35</v>
      </c>
      <c r="BS34" s="14">
        <v>1</v>
      </c>
      <c r="BT34" s="15">
        <f t="shared" si="27"/>
        <v>1649.757915</v>
      </c>
      <c r="BU34" s="12">
        <v>1</v>
      </c>
      <c r="BV34" s="12">
        <v>530</v>
      </c>
      <c r="BW34" s="12">
        <v>1.92</v>
      </c>
      <c r="BX34" s="19">
        <f t="shared" si="28"/>
        <v>4.17691699604743</v>
      </c>
      <c r="BY34" s="20">
        <v>5936</v>
      </c>
      <c r="BZ34" s="12">
        <v>0.98</v>
      </c>
      <c r="CA34" s="12">
        <v>3.84</v>
      </c>
      <c r="CB34" s="9">
        <f t="shared" si="29"/>
        <v>4.7632</v>
      </c>
      <c r="CC34" s="10">
        <v>1.225</v>
      </c>
      <c r="CD34" s="20">
        <v>1.2</v>
      </c>
      <c r="CE34" s="21">
        <f t="shared" si="30"/>
        <v>89812.73554286</v>
      </c>
    </row>
    <row r="35" s="1" customFormat="1" customHeight="1" spans="5:83">
      <c r="E35" s="12">
        <v>1197</v>
      </c>
      <c r="F35" s="12">
        <v>1494</v>
      </c>
      <c r="G35" s="32">
        <v>0.444</v>
      </c>
      <c r="H35" s="33">
        <v>0.887</v>
      </c>
      <c r="I35" s="34">
        <f t="shared" si="16"/>
        <v>1856.646</v>
      </c>
      <c r="J35" s="12">
        <v>1</v>
      </c>
      <c r="K35" s="12">
        <v>0.89</v>
      </c>
      <c r="L35" s="12">
        <v>3.21</v>
      </c>
      <c r="M35" s="35">
        <f t="shared" si="17"/>
        <v>3.8569</v>
      </c>
      <c r="N35" s="12">
        <v>1.225</v>
      </c>
      <c r="O35" s="12">
        <v>0.5</v>
      </c>
      <c r="P35" s="36">
        <f t="shared" si="18"/>
        <v>4386.0499989075</v>
      </c>
      <c r="Z35" s="12">
        <v>34993</v>
      </c>
      <c r="AA35" s="12">
        <v>0.0253</v>
      </c>
      <c r="AB35" s="13">
        <v>1.35</v>
      </c>
      <c r="AC35" s="14">
        <v>1</v>
      </c>
      <c r="AD35" s="15">
        <f t="shared" si="19"/>
        <v>1195.185915</v>
      </c>
      <c r="AE35" s="12">
        <v>1</v>
      </c>
      <c r="AF35" s="12">
        <v>530</v>
      </c>
      <c r="AG35" s="12">
        <v>1.83</v>
      </c>
      <c r="AH35" s="19">
        <f t="shared" si="20"/>
        <v>4.08691699604743</v>
      </c>
      <c r="AI35" s="20">
        <v>5936</v>
      </c>
      <c r="AJ35" s="12">
        <v>0.98</v>
      </c>
      <c r="AK35" s="12">
        <v>3.04</v>
      </c>
      <c r="AL35" s="9">
        <f t="shared" si="21"/>
        <v>3.9792</v>
      </c>
      <c r="AM35" s="10">
        <v>1.225</v>
      </c>
      <c r="AN35" s="20">
        <v>1</v>
      </c>
      <c r="AO35" s="21">
        <f t="shared" si="22"/>
        <v>52745.3560432666</v>
      </c>
      <c r="AU35" s="12">
        <v>40871</v>
      </c>
      <c r="AV35" s="12">
        <v>0.0253</v>
      </c>
      <c r="AW35" s="13">
        <v>1.35</v>
      </c>
      <c r="AX35" s="14">
        <v>1</v>
      </c>
      <c r="AY35" s="15">
        <f t="shared" si="23"/>
        <v>1395.949005</v>
      </c>
      <c r="AZ35" s="12">
        <v>1</v>
      </c>
      <c r="BA35" s="12">
        <v>530</v>
      </c>
      <c r="BB35" s="12">
        <v>1.83</v>
      </c>
      <c r="BC35" s="19">
        <f t="shared" si="24"/>
        <v>4.08691699604743</v>
      </c>
      <c r="BD35" s="20">
        <v>5936</v>
      </c>
      <c r="BE35" s="12">
        <v>0.98</v>
      </c>
      <c r="BF35" s="12">
        <v>3.04</v>
      </c>
      <c r="BG35" s="9">
        <f t="shared" si="25"/>
        <v>3.9792</v>
      </c>
      <c r="BH35" s="10">
        <v>1.225</v>
      </c>
      <c r="BI35" s="22">
        <v>1.085</v>
      </c>
      <c r="BJ35" s="21">
        <f t="shared" si="26"/>
        <v>61568.2272037186</v>
      </c>
      <c r="BP35" s="12">
        <v>40871</v>
      </c>
      <c r="BQ35" s="12">
        <v>0.0299</v>
      </c>
      <c r="BR35" s="13">
        <v>1.35</v>
      </c>
      <c r="BS35" s="14">
        <v>1</v>
      </c>
      <c r="BT35" s="15">
        <f t="shared" si="27"/>
        <v>1649.757915</v>
      </c>
      <c r="BU35" s="12">
        <v>1</v>
      </c>
      <c r="BV35" s="12">
        <v>530</v>
      </c>
      <c r="BW35" s="12">
        <v>1.92</v>
      </c>
      <c r="BX35" s="19">
        <f t="shared" si="28"/>
        <v>4.17691699604743</v>
      </c>
      <c r="BY35" s="20">
        <v>5936</v>
      </c>
      <c r="BZ35" s="12">
        <v>0.98</v>
      </c>
      <c r="CA35" s="12">
        <v>3.84</v>
      </c>
      <c r="CB35" s="9">
        <f t="shared" si="29"/>
        <v>4.7632</v>
      </c>
      <c r="CC35" s="10">
        <v>1.225</v>
      </c>
      <c r="CD35" s="20">
        <v>1.2</v>
      </c>
      <c r="CE35" s="21">
        <f t="shared" si="30"/>
        <v>89812.73554286</v>
      </c>
    </row>
    <row r="36" s="1" customFormat="1" customHeight="1" spans="5:83">
      <c r="E36" s="12">
        <v>1197</v>
      </c>
      <c r="F36" s="12">
        <v>1494</v>
      </c>
      <c r="G36" s="32">
        <v>0.577</v>
      </c>
      <c r="H36" s="33">
        <v>1.153</v>
      </c>
      <c r="I36" s="34">
        <f t="shared" si="16"/>
        <v>2413.251</v>
      </c>
      <c r="J36" s="12">
        <v>1</v>
      </c>
      <c r="K36" s="12">
        <v>0.89</v>
      </c>
      <c r="L36" s="12">
        <v>3.21</v>
      </c>
      <c r="M36" s="35">
        <f t="shared" si="17"/>
        <v>3.8569</v>
      </c>
      <c r="N36" s="12">
        <v>1.225</v>
      </c>
      <c r="O36" s="12">
        <v>0.5</v>
      </c>
      <c r="P36" s="36">
        <f t="shared" si="18"/>
        <v>5700.94651641375</v>
      </c>
      <c r="Z36" s="12">
        <v>34993</v>
      </c>
      <c r="AA36" s="12">
        <v>0.0253</v>
      </c>
      <c r="AB36" s="13">
        <v>1.35</v>
      </c>
      <c r="AC36" s="14">
        <v>1</v>
      </c>
      <c r="AD36" s="15">
        <f t="shared" si="19"/>
        <v>1195.185915</v>
      </c>
      <c r="AE36" s="12">
        <v>1</v>
      </c>
      <c r="AF36" s="12">
        <v>530</v>
      </c>
      <c r="AG36" s="12">
        <v>1.83</v>
      </c>
      <c r="AH36" s="19">
        <f t="shared" si="20"/>
        <v>4.08691699604743</v>
      </c>
      <c r="AI36" s="20">
        <v>5936</v>
      </c>
      <c r="AJ36" s="12">
        <v>0.98</v>
      </c>
      <c r="AK36" s="12">
        <v>3.04</v>
      </c>
      <c r="AL36" s="9">
        <f t="shared" si="21"/>
        <v>3.9792</v>
      </c>
      <c r="AM36" s="10">
        <v>1.225</v>
      </c>
      <c r="AN36" s="20">
        <v>1</v>
      </c>
      <c r="AO36" s="21">
        <f t="shared" si="22"/>
        <v>52745.3560432666</v>
      </c>
      <c r="AU36" s="12">
        <v>40871</v>
      </c>
      <c r="AV36" s="12">
        <v>0.0253</v>
      </c>
      <c r="AW36" s="13">
        <v>1.35</v>
      </c>
      <c r="AX36" s="14">
        <v>1</v>
      </c>
      <c r="AY36" s="15">
        <f t="shared" si="23"/>
        <v>1395.949005</v>
      </c>
      <c r="AZ36" s="12">
        <v>1</v>
      </c>
      <c r="BA36" s="12">
        <v>530</v>
      </c>
      <c r="BB36" s="12">
        <v>1.83</v>
      </c>
      <c r="BC36" s="19">
        <f t="shared" si="24"/>
        <v>4.08691699604743</v>
      </c>
      <c r="BD36" s="20">
        <v>5936</v>
      </c>
      <c r="BE36" s="12">
        <v>0.98</v>
      </c>
      <c r="BF36" s="12">
        <v>3.04</v>
      </c>
      <c r="BG36" s="9">
        <f t="shared" si="25"/>
        <v>3.9792</v>
      </c>
      <c r="BH36" s="10">
        <v>1.225</v>
      </c>
      <c r="BI36" s="22">
        <v>1.085</v>
      </c>
      <c r="BJ36" s="21">
        <f t="shared" si="26"/>
        <v>61568.2272037186</v>
      </c>
      <c r="BP36" s="12">
        <v>40871</v>
      </c>
      <c r="BQ36" s="12">
        <v>0.0299</v>
      </c>
      <c r="BR36" s="13">
        <v>1.35</v>
      </c>
      <c r="BS36" s="14">
        <v>1</v>
      </c>
      <c r="BT36" s="15">
        <f t="shared" si="27"/>
        <v>1649.757915</v>
      </c>
      <c r="BU36" s="12">
        <v>1</v>
      </c>
      <c r="BV36" s="12">
        <v>530</v>
      </c>
      <c r="BW36" s="12">
        <v>1.92</v>
      </c>
      <c r="BX36" s="19">
        <f t="shared" si="28"/>
        <v>4.17691699604743</v>
      </c>
      <c r="BY36" s="20">
        <v>5936</v>
      </c>
      <c r="BZ36" s="12">
        <v>0.98</v>
      </c>
      <c r="CA36" s="12">
        <v>3.84</v>
      </c>
      <c r="CB36" s="9">
        <f t="shared" si="29"/>
        <v>4.7632</v>
      </c>
      <c r="CC36" s="10">
        <v>1.225</v>
      </c>
      <c r="CD36" s="20">
        <v>1.2</v>
      </c>
      <c r="CE36" s="21">
        <f t="shared" si="30"/>
        <v>89812.73554286</v>
      </c>
    </row>
    <row r="37" s="1" customFormat="1" customHeight="1" spans="5:83">
      <c r="E37" s="12">
        <v>1197</v>
      </c>
      <c r="F37" s="12">
        <v>1494</v>
      </c>
      <c r="G37" s="32">
        <v>0.444</v>
      </c>
      <c r="H37" s="33">
        <v>0.887</v>
      </c>
      <c r="I37" s="34">
        <f t="shared" si="16"/>
        <v>1856.646</v>
      </c>
      <c r="J37" s="12">
        <v>1</v>
      </c>
      <c r="K37" s="12">
        <v>0.89</v>
      </c>
      <c r="L37" s="12">
        <v>3.21</v>
      </c>
      <c r="M37" s="35">
        <f t="shared" si="17"/>
        <v>3.8569</v>
      </c>
      <c r="N37" s="12">
        <v>1.225</v>
      </c>
      <c r="O37" s="12">
        <v>0.5</v>
      </c>
      <c r="P37" s="36">
        <f t="shared" si="18"/>
        <v>4386.0499989075</v>
      </c>
      <c r="Z37" s="12">
        <v>34993</v>
      </c>
      <c r="AA37" s="12">
        <v>0.0253</v>
      </c>
      <c r="AB37" s="13">
        <v>1.35</v>
      </c>
      <c r="AC37" s="14">
        <v>1</v>
      </c>
      <c r="AD37" s="15">
        <f t="shared" si="19"/>
        <v>1195.185915</v>
      </c>
      <c r="AE37" s="12">
        <v>1</v>
      </c>
      <c r="AF37" s="12">
        <v>530</v>
      </c>
      <c r="AG37" s="12">
        <v>1.83</v>
      </c>
      <c r="AH37" s="19">
        <f t="shared" si="20"/>
        <v>4.08691699604743</v>
      </c>
      <c r="AI37" s="20">
        <v>5936</v>
      </c>
      <c r="AJ37" s="12">
        <v>0.98</v>
      </c>
      <c r="AK37" s="12">
        <v>3.04</v>
      </c>
      <c r="AL37" s="9">
        <f t="shared" si="21"/>
        <v>3.9792</v>
      </c>
      <c r="AM37" s="10">
        <v>1.225</v>
      </c>
      <c r="AN37" s="20">
        <v>1</v>
      </c>
      <c r="AO37" s="21">
        <f t="shared" si="22"/>
        <v>52745.3560432666</v>
      </c>
      <c r="AU37" s="12">
        <v>40871</v>
      </c>
      <c r="AV37" s="12">
        <v>0.0253</v>
      </c>
      <c r="AW37" s="13">
        <v>1.35</v>
      </c>
      <c r="AX37" s="14">
        <v>1</v>
      </c>
      <c r="AY37" s="15">
        <f t="shared" si="23"/>
        <v>1395.949005</v>
      </c>
      <c r="AZ37" s="12">
        <v>1</v>
      </c>
      <c r="BA37" s="12">
        <v>530</v>
      </c>
      <c r="BB37" s="12">
        <v>1.83</v>
      </c>
      <c r="BC37" s="19">
        <f t="shared" si="24"/>
        <v>4.08691699604743</v>
      </c>
      <c r="BD37" s="20">
        <v>5936</v>
      </c>
      <c r="BE37" s="12">
        <v>0.98</v>
      </c>
      <c r="BF37" s="12">
        <v>3.04</v>
      </c>
      <c r="BG37" s="9">
        <f t="shared" si="25"/>
        <v>3.9792</v>
      </c>
      <c r="BH37" s="10">
        <v>1.225</v>
      </c>
      <c r="BI37" s="22">
        <v>1.085</v>
      </c>
      <c r="BJ37" s="21">
        <f t="shared" si="26"/>
        <v>61568.2272037186</v>
      </c>
      <c r="BP37" s="12">
        <v>40871</v>
      </c>
      <c r="BQ37" s="12">
        <v>0.0299</v>
      </c>
      <c r="BR37" s="13">
        <v>1.35</v>
      </c>
      <c r="BS37" s="14">
        <v>1</v>
      </c>
      <c r="BT37" s="15">
        <f t="shared" si="27"/>
        <v>1649.757915</v>
      </c>
      <c r="BU37" s="12">
        <v>1</v>
      </c>
      <c r="BV37" s="12">
        <v>530</v>
      </c>
      <c r="BW37" s="12">
        <v>1.92</v>
      </c>
      <c r="BX37" s="19">
        <f t="shared" si="28"/>
        <v>4.17691699604743</v>
      </c>
      <c r="BY37" s="20">
        <v>5936</v>
      </c>
      <c r="BZ37" s="12">
        <v>0.98</v>
      </c>
      <c r="CA37" s="12">
        <v>3.84</v>
      </c>
      <c r="CB37" s="9">
        <f t="shared" si="29"/>
        <v>4.7632</v>
      </c>
      <c r="CC37" s="10">
        <v>1.225</v>
      </c>
      <c r="CD37" s="20">
        <v>1.2</v>
      </c>
      <c r="CE37" s="21">
        <f t="shared" si="30"/>
        <v>89812.73554286</v>
      </c>
    </row>
    <row r="38" s="1" customFormat="1" customHeight="1" spans="5:83">
      <c r="E38" s="12">
        <v>1197</v>
      </c>
      <c r="F38" s="12">
        <v>1494</v>
      </c>
      <c r="G38" s="32">
        <v>0.577</v>
      </c>
      <c r="H38" s="33">
        <v>1.153</v>
      </c>
      <c r="I38" s="34">
        <f t="shared" si="16"/>
        <v>2413.251</v>
      </c>
      <c r="J38" s="12">
        <v>1</v>
      </c>
      <c r="K38" s="12">
        <v>0.89</v>
      </c>
      <c r="L38" s="12">
        <v>3.21</v>
      </c>
      <c r="M38" s="35">
        <f t="shared" si="17"/>
        <v>3.8569</v>
      </c>
      <c r="N38" s="12">
        <v>1.225</v>
      </c>
      <c r="O38" s="12">
        <v>0.5</v>
      </c>
      <c r="P38" s="36">
        <f t="shared" si="18"/>
        <v>5700.94651641375</v>
      </c>
      <c r="Z38" s="12">
        <v>34993</v>
      </c>
      <c r="AA38" s="12">
        <v>0.0253</v>
      </c>
      <c r="AB38" s="13">
        <v>1.35</v>
      </c>
      <c r="AC38" s="14">
        <v>1</v>
      </c>
      <c r="AD38" s="15">
        <f t="shared" si="19"/>
        <v>1195.185915</v>
      </c>
      <c r="AE38" s="12">
        <v>1</v>
      </c>
      <c r="AF38" s="12">
        <v>530</v>
      </c>
      <c r="AG38" s="12">
        <v>1.83</v>
      </c>
      <c r="AH38" s="19">
        <f t="shared" si="20"/>
        <v>4.08691699604743</v>
      </c>
      <c r="AI38" s="20">
        <v>5936</v>
      </c>
      <c r="AJ38" s="12">
        <v>0.98</v>
      </c>
      <c r="AK38" s="12">
        <v>3.04</v>
      </c>
      <c r="AL38" s="9">
        <f t="shared" si="21"/>
        <v>3.9792</v>
      </c>
      <c r="AM38" s="10">
        <v>1.225</v>
      </c>
      <c r="AN38" s="20">
        <v>1</v>
      </c>
      <c r="AO38" s="21">
        <f t="shared" si="22"/>
        <v>52745.3560432666</v>
      </c>
      <c r="AU38" s="12">
        <v>40871</v>
      </c>
      <c r="AV38" s="12">
        <v>0.0253</v>
      </c>
      <c r="AW38" s="13">
        <v>1.35</v>
      </c>
      <c r="AX38" s="14">
        <v>1</v>
      </c>
      <c r="AY38" s="15">
        <f t="shared" si="23"/>
        <v>1395.949005</v>
      </c>
      <c r="AZ38" s="12">
        <v>1</v>
      </c>
      <c r="BA38" s="12">
        <v>530</v>
      </c>
      <c r="BB38" s="12">
        <v>1.83</v>
      </c>
      <c r="BC38" s="19">
        <f t="shared" si="24"/>
        <v>4.08691699604743</v>
      </c>
      <c r="BD38" s="20">
        <v>5936</v>
      </c>
      <c r="BE38" s="12">
        <v>0.98</v>
      </c>
      <c r="BF38" s="12">
        <v>3.04</v>
      </c>
      <c r="BG38" s="9">
        <f t="shared" si="25"/>
        <v>3.9792</v>
      </c>
      <c r="BH38" s="10">
        <v>1.225</v>
      </c>
      <c r="BI38" s="22">
        <v>1.085</v>
      </c>
      <c r="BJ38" s="21">
        <f t="shared" si="26"/>
        <v>61568.2272037186</v>
      </c>
      <c r="BP38" s="12">
        <v>40871</v>
      </c>
      <c r="BQ38" s="12">
        <v>0.0299</v>
      </c>
      <c r="BR38" s="13">
        <v>1.35</v>
      </c>
      <c r="BS38" s="14">
        <v>1</v>
      </c>
      <c r="BT38" s="15">
        <f t="shared" si="27"/>
        <v>1649.757915</v>
      </c>
      <c r="BU38" s="12">
        <v>1</v>
      </c>
      <c r="BV38" s="12">
        <v>530</v>
      </c>
      <c r="BW38" s="12">
        <v>1.92</v>
      </c>
      <c r="BX38" s="19">
        <f t="shared" si="28"/>
        <v>4.17691699604743</v>
      </c>
      <c r="BY38" s="20">
        <v>5936</v>
      </c>
      <c r="BZ38" s="12">
        <v>0.98</v>
      </c>
      <c r="CA38" s="12">
        <v>3.84</v>
      </c>
      <c r="CB38" s="9">
        <f t="shared" si="29"/>
        <v>4.7632</v>
      </c>
      <c r="CC38" s="10">
        <v>1.225</v>
      </c>
      <c r="CD38" s="20">
        <v>1.2</v>
      </c>
      <c r="CE38" s="21">
        <f t="shared" si="30"/>
        <v>89812.73554286</v>
      </c>
    </row>
    <row r="39" s="1" customFormat="1" customHeight="1" spans="5:83">
      <c r="E39" s="12">
        <v>1197</v>
      </c>
      <c r="F39" s="12">
        <v>1494</v>
      </c>
      <c r="G39" s="32">
        <v>4.04</v>
      </c>
      <c r="H39" s="33">
        <v>8.09</v>
      </c>
      <c r="I39" s="34">
        <f t="shared" si="16"/>
        <v>16922.34</v>
      </c>
      <c r="J39" s="12">
        <v>2.2</v>
      </c>
      <c r="K39" s="12">
        <v>0.89</v>
      </c>
      <c r="L39" s="12">
        <v>3.21</v>
      </c>
      <c r="M39" s="35">
        <f t="shared" si="17"/>
        <v>3.8569</v>
      </c>
      <c r="N39" s="12">
        <v>1.225</v>
      </c>
      <c r="O39" s="12">
        <v>0.5</v>
      </c>
      <c r="P39" s="36">
        <f t="shared" si="18"/>
        <v>87948.324314235</v>
      </c>
      <c r="Z39" s="12">
        <v>34993</v>
      </c>
      <c r="AA39" s="12">
        <v>0.0253</v>
      </c>
      <c r="AB39" s="13">
        <v>1.35</v>
      </c>
      <c r="AC39" s="14">
        <v>1</v>
      </c>
      <c r="AD39" s="15">
        <f t="shared" si="19"/>
        <v>1195.185915</v>
      </c>
      <c r="AE39" s="12">
        <v>1</v>
      </c>
      <c r="AF39" s="12">
        <v>530</v>
      </c>
      <c r="AG39" s="12">
        <v>1.83</v>
      </c>
      <c r="AH39" s="19">
        <f t="shared" si="20"/>
        <v>4.08691699604743</v>
      </c>
      <c r="AI39" s="20">
        <v>5936</v>
      </c>
      <c r="AJ39" s="12">
        <v>0.98</v>
      </c>
      <c r="AK39" s="12">
        <v>3.04</v>
      </c>
      <c r="AL39" s="9">
        <f t="shared" si="21"/>
        <v>3.9792</v>
      </c>
      <c r="AM39" s="10">
        <v>1.225</v>
      </c>
      <c r="AN39" s="20">
        <v>1</v>
      </c>
      <c r="AO39" s="21">
        <f t="shared" si="22"/>
        <v>52745.3560432666</v>
      </c>
      <c r="AU39" s="12">
        <v>40871</v>
      </c>
      <c r="AV39" s="12">
        <v>0.0253</v>
      </c>
      <c r="AW39" s="13">
        <v>1.35</v>
      </c>
      <c r="AX39" s="14">
        <v>1</v>
      </c>
      <c r="AY39" s="15">
        <f t="shared" si="23"/>
        <v>1395.949005</v>
      </c>
      <c r="AZ39" s="12">
        <v>1</v>
      </c>
      <c r="BA39" s="12">
        <v>530</v>
      </c>
      <c r="BB39" s="12">
        <v>1.83</v>
      </c>
      <c r="BC39" s="19">
        <f t="shared" si="24"/>
        <v>4.08691699604743</v>
      </c>
      <c r="BD39" s="20">
        <v>5936</v>
      </c>
      <c r="BE39" s="12">
        <v>0.98</v>
      </c>
      <c r="BF39" s="12">
        <v>3.04</v>
      </c>
      <c r="BG39" s="9">
        <f t="shared" si="25"/>
        <v>3.9792</v>
      </c>
      <c r="BH39" s="10">
        <v>1.225</v>
      </c>
      <c r="BI39" s="22">
        <v>1.085</v>
      </c>
      <c r="BJ39" s="21">
        <f t="shared" si="26"/>
        <v>61568.2272037186</v>
      </c>
      <c r="BP39" s="12">
        <v>40871</v>
      </c>
      <c r="BQ39" s="12">
        <v>0.0299</v>
      </c>
      <c r="BR39" s="13">
        <v>1.35</v>
      </c>
      <c r="BS39" s="14">
        <v>1</v>
      </c>
      <c r="BT39" s="15">
        <f t="shared" si="27"/>
        <v>1649.757915</v>
      </c>
      <c r="BU39" s="12">
        <v>1</v>
      </c>
      <c r="BV39" s="12">
        <v>530</v>
      </c>
      <c r="BW39" s="12">
        <v>1.92</v>
      </c>
      <c r="BX39" s="19">
        <f t="shared" si="28"/>
        <v>4.17691699604743</v>
      </c>
      <c r="BY39" s="20">
        <v>5936</v>
      </c>
      <c r="BZ39" s="12">
        <v>0.98</v>
      </c>
      <c r="CA39" s="12">
        <v>3.84</v>
      </c>
      <c r="CB39" s="9">
        <f t="shared" si="29"/>
        <v>4.7632</v>
      </c>
      <c r="CC39" s="10">
        <v>1.225</v>
      </c>
      <c r="CD39" s="20">
        <v>1.2</v>
      </c>
      <c r="CE39" s="21">
        <f t="shared" si="30"/>
        <v>89812.73554286</v>
      </c>
    </row>
    <row r="40" s="1" customFormat="1" customHeight="1" spans="5:83">
      <c r="E40" s="12">
        <v>1197</v>
      </c>
      <c r="F40" s="12">
        <v>1494</v>
      </c>
      <c r="G40" s="32">
        <v>6.07</v>
      </c>
      <c r="H40" s="33">
        <v>12.13</v>
      </c>
      <c r="I40" s="34">
        <f t="shared" si="16"/>
        <v>25388.01</v>
      </c>
      <c r="J40" s="12">
        <v>2.2</v>
      </c>
      <c r="K40" s="12">
        <v>0.89</v>
      </c>
      <c r="L40" s="12">
        <v>3.21</v>
      </c>
      <c r="M40" s="35">
        <f t="shared" si="17"/>
        <v>3.8569</v>
      </c>
      <c r="N40" s="12">
        <v>1.225</v>
      </c>
      <c r="O40" s="12">
        <v>0.5</v>
      </c>
      <c r="P40" s="36">
        <f t="shared" si="18"/>
        <v>131945.873748728</v>
      </c>
      <c r="Z40" s="12">
        <v>34993</v>
      </c>
      <c r="AA40" s="12">
        <v>0.0253</v>
      </c>
      <c r="AB40" s="13">
        <v>1.35</v>
      </c>
      <c r="AC40" s="14">
        <v>1</v>
      </c>
      <c r="AD40" s="15">
        <f t="shared" si="19"/>
        <v>1195.185915</v>
      </c>
      <c r="AE40" s="12">
        <v>1</v>
      </c>
      <c r="AF40" s="12">
        <v>530</v>
      </c>
      <c r="AG40" s="12">
        <v>1.83</v>
      </c>
      <c r="AH40" s="19">
        <f t="shared" si="20"/>
        <v>4.08691699604743</v>
      </c>
      <c r="AI40" s="20">
        <v>5936</v>
      </c>
      <c r="AJ40" s="12">
        <v>0.98</v>
      </c>
      <c r="AK40" s="12">
        <v>3.04</v>
      </c>
      <c r="AL40" s="9">
        <f t="shared" si="21"/>
        <v>3.9792</v>
      </c>
      <c r="AM40" s="10">
        <v>1.225</v>
      </c>
      <c r="AN40" s="20">
        <v>1</v>
      </c>
      <c r="AO40" s="21">
        <f t="shared" si="22"/>
        <v>52745.3560432666</v>
      </c>
      <c r="AU40" s="12">
        <v>40871</v>
      </c>
      <c r="AV40" s="12">
        <v>0.0253</v>
      </c>
      <c r="AW40" s="13">
        <v>1.35</v>
      </c>
      <c r="AX40" s="14">
        <v>1</v>
      </c>
      <c r="AY40" s="15">
        <f t="shared" si="23"/>
        <v>1395.949005</v>
      </c>
      <c r="AZ40" s="12">
        <v>1</v>
      </c>
      <c r="BA40" s="12">
        <v>530</v>
      </c>
      <c r="BB40" s="12">
        <v>1.83</v>
      </c>
      <c r="BC40" s="19">
        <f t="shared" si="24"/>
        <v>4.08691699604743</v>
      </c>
      <c r="BD40" s="20">
        <v>5936</v>
      </c>
      <c r="BE40" s="12">
        <v>0.98</v>
      </c>
      <c r="BF40" s="12">
        <v>3.04</v>
      </c>
      <c r="BG40" s="9">
        <f t="shared" si="25"/>
        <v>3.9792</v>
      </c>
      <c r="BH40" s="10">
        <v>1.225</v>
      </c>
      <c r="BI40" s="22">
        <v>1.085</v>
      </c>
      <c r="BJ40" s="21">
        <f t="shared" si="26"/>
        <v>61568.2272037186</v>
      </c>
      <c r="BP40" s="12">
        <v>40871</v>
      </c>
      <c r="BQ40" s="12">
        <v>0.0299</v>
      </c>
      <c r="BR40" s="13">
        <v>1.35</v>
      </c>
      <c r="BS40" s="14">
        <v>1</v>
      </c>
      <c r="BT40" s="15">
        <f t="shared" si="27"/>
        <v>1649.757915</v>
      </c>
      <c r="BU40" s="12">
        <v>1</v>
      </c>
      <c r="BV40" s="12">
        <v>530</v>
      </c>
      <c r="BW40" s="12">
        <v>1.92</v>
      </c>
      <c r="BX40" s="19">
        <f t="shared" si="28"/>
        <v>4.17691699604743</v>
      </c>
      <c r="BY40" s="20">
        <v>5936</v>
      </c>
      <c r="BZ40" s="12">
        <v>0.98</v>
      </c>
      <c r="CA40" s="12">
        <v>3.84</v>
      </c>
      <c r="CB40" s="9">
        <f t="shared" si="29"/>
        <v>4.7632</v>
      </c>
      <c r="CC40" s="10">
        <v>1.225</v>
      </c>
      <c r="CD40" s="20">
        <v>1.2</v>
      </c>
      <c r="CE40" s="21">
        <f t="shared" si="30"/>
        <v>89812.73554286</v>
      </c>
    </row>
    <row r="41" s="1" customFormat="1" customHeight="1" spans="5:83">
      <c r="E41" s="37" t="s">
        <v>41</v>
      </c>
      <c r="F41" s="37"/>
      <c r="G41" s="37"/>
      <c r="H41" s="37"/>
      <c r="I41" s="37"/>
      <c r="J41" s="38">
        <f>SUM(P27:P40)</f>
        <v>279724.716944015</v>
      </c>
      <c r="K41" s="38"/>
      <c r="L41" s="38"/>
      <c r="M41" s="38"/>
      <c r="N41" s="38"/>
      <c r="O41" s="38"/>
      <c r="P41" s="38"/>
      <c r="Z41" s="12">
        <v>34993</v>
      </c>
      <c r="AA41" s="12">
        <v>0.0253</v>
      </c>
      <c r="AB41" s="13">
        <v>1.35</v>
      </c>
      <c r="AC41" s="14">
        <v>1</v>
      </c>
      <c r="AD41" s="15">
        <f t="shared" si="19"/>
        <v>1195.185915</v>
      </c>
      <c r="AE41" s="12">
        <v>1</v>
      </c>
      <c r="AF41" s="12">
        <v>530</v>
      </c>
      <c r="AG41" s="12">
        <v>1.83</v>
      </c>
      <c r="AH41" s="19">
        <f t="shared" si="20"/>
        <v>4.08691699604743</v>
      </c>
      <c r="AI41" s="20">
        <v>5936</v>
      </c>
      <c r="AJ41" s="12">
        <v>0.98</v>
      </c>
      <c r="AK41" s="12">
        <v>3.04</v>
      </c>
      <c r="AL41" s="9">
        <f t="shared" si="21"/>
        <v>3.9792</v>
      </c>
      <c r="AM41" s="10">
        <v>1.225</v>
      </c>
      <c r="AN41" s="20">
        <v>1</v>
      </c>
      <c r="AO41" s="21">
        <f t="shared" si="22"/>
        <v>52745.3560432666</v>
      </c>
      <c r="AU41" s="12">
        <v>40871</v>
      </c>
      <c r="AV41" s="12">
        <v>0.0253</v>
      </c>
      <c r="AW41" s="13">
        <v>1.35</v>
      </c>
      <c r="AX41" s="14">
        <v>1</v>
      </c>
      <c r="AY41" s="15">
        <f t="shared" si="23"/>
        <v>1395.949005</v>
      </c>
      <c r="AZ41" s="12">
        <v>1</v>
      </c>
      <c r="BA41" s="12">
        <v>530</v>
      </c>
      <c r="BB41" s="12">
        <v>1.83</v>
      </c>
      <c r="BC41" s="19">
        <f t="shared" si="24"/>
        <v>4.08691699604743</v>
      </c>
      <c r="BD41" s="20">
        <v>5936</v>
      </c>
      <c r="BE41" s="12">
        <v>0.98</v>
      </c>
      <c r="BF41" s="12">
        <v>3.04</v>
      </c>
      <c r="BG41" s="9">
        <f t="shared" si="25"/>
        <v>3.9792</v>
      </c>
      <c r="BH41" s="10">
        <v>1.225</v>
      </c>
      <c r="BI41" s="22">
        <v>1.085</v>
      </c>
      <c r="BJ41" s="21">
        <f t="shared" si="26"/>
        <v>61568.2272037186</v>
      </c>
      <c r="BP41" s="12">
        <v>40871</v>
      </c>
      <c r="BQ41" s="12">
        <v>0.0299</v>
      </c>
      <c r="BR41" s="13">
        <v>1.35</v>
      </c>
      <c r="BS41" s="14">
        <v>1</v>
      </c>
      <c r="BT41" s="15">
        <f t="shared" si="27"/>
        <v>1649.757915</v>
      </c>
      <c r="BU41" s="12">
        <v>1</v>
      </c>
      <c r="BV41" s="12">
        <v>530</v>
      </c>
      <c r="BW41" s="12">
        <v>1.92</v>
      </c>
      <c r="BX41" s="19">
        <f t="shared" si="28"/>
        <v>4.17691699604743</v>
      </c>
      <c r="BY41" s="20">
        <v>5936</v>
      </c>
      <c r="BZ41" s="12">
        <v>0.98</v>
      </c>
      <c r="CA41" s="12">
        <v>3.84</v>
      </c>
      <c r="CB41" s="9">
        <f t="shared" si="29"/>
        <v>4.7632</v>
      </c>
      <c r="CC41" s="10">
        <v>1.225</v>
      </c>
      <c r="CD41" s="20">
        <v>1.2</v>
      </c>
      <c r="CE41" s="21">
        <f t="shared" si="30"/>
        <v>89812.73554286</v>
      </c>
    </row>
    <row r="42" s="1" customFormat="1" customHeight="1" spans="5:83"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8"/>
      <c r="P42" s="38"/>
      <c r="Z42" s="12">
        <v>34993</v>
      </c>
      <c r="AA42" s="12">
        <v>0</v>
      </c>
      <c r="AB42" s="13">
        <v>1.35</v>
      </c>
      <c r="AC42" s="14">
        <v>1</v>
      </c>
      <c r="AD42" s="15">
        <f t="shared" si="19"/>
        <v>0</v>
      </c>
      <c r="AE42" s="12">
        <v>1</v>
      </c>
      <c r="AF42" s="12">
        <v>530</v>
      </c>
      <c r="AG42" s="12">
        <v>1.83</v>
      </c>
      <c r="AH42" s="19">
        <f t="shared" si="20"/>
        <v>4.08691699604743</v>
      </c>
      <c r="AI42" s="20">
        <v>0</v>
      </c>
      <c r="AJ42" s="12">
        <v>0.98</v>
      </c>
      <c r="AK42" s="12">
        <v>3.04</v>
      </c>
      <c r="AL42" s="9">
        <f t="shared" si="21"/>
        <v>3.9792</v>
      </c>
      <c r="AM42" s="10">
        <v>1.225</v>
      </c>
      <c r="AN42" s="20">
        <v>1</v>
      </c>
      <c r="AO42" s="21">
        <f t="shared" si="22"/>
        <v>0</v>
      </c>
      <c r="AU42" s="12">
        <v>40871</v>
      </c>
      <c r="AV42" s="12">
        <v>0.0253</v>
      </c>
      <c r="AW42" s="13">
        <v>1.35</v>
      </c>
      <c r="AX42" s="14">
        <v>1</v>
      </c>
      <c r="AY42" s="15">
        <f t="shared" si="23"/>
        <v>1395.949005</v>
      </c>
      <c r="AZ42" s="12">
        <v>1</v>
      </c>
      <c r="BA42" s="12">
        <v>530</v>
      </c>
      <c r="BB42" s="12">
        <v>1.83</v>
      </c>
      <c r="BC42" s="19">
        <f t="shared" si="24"/>
        <v>4.08691699604743</v>
      </c>
      <c r="BD42" s="20">
        <v>5936</v>
      </c>
      <c r="BE42" s="12">
        <v>0.98</v>
      </c>
      <c r="BF42" s="12">
        <v>3.04</v>
      </c>
      <c r="BG42" s="9">
        <f t="shared" si="25"/>
        <v>3.9792</v>
      </c>
      <c r="BH42" s="10">
        <v>1.225</v>
      </c>
      <c r="BI42" s="22">
        <v>1.085</v>
      </c>
      <c r="BJ42" s="21">
        <f t="shared" si="26"/>
        <v>61568.2272037186</v>
      </c>
      <c r="BP42" s="12">
        <v>40871</v>
      </c>
      <c r="BQ42" s="12">
        <v>0.0299</v>
      </c>
      <c r="BR42" s="13">
        <v>1.35</v>
      </c>
      <c r="BS42" s="14">
        <v>1</v>
      </c>
      <c r="BT42" s="15">
        <f t="shared" si="27"/>
        <v>1649.757915</v>
      </c>
      <c r="BU42" s="12">
        <v>1</v>
      </c>
      <c r="BV42" s="12">
        <v>530</v>
      </c>
      <c r="BW42" s="12">
        <v>1.92</v>
      </c>
      <c r="BX42" s="19">
        <f t="shared" si="28"/>
        <v>4.17691699604743</v>
      </c>
      <c r="BY42" s="20">
        <v>5936</v>
      </c>
      <c r="BZ42" s="12">
        <v>0.98</v>
      </c>
      <c r="CA42" s="12">
        <v>3.84</v>
      </c>
      <c r="CB42" s="9">
        <f t="shared" si="29"/>
        <v>4.7632</v>
      </c>
      <c r="CC42" s="10">
        <v>1.225</v>
      </c>
      <c r="CD42" s="20">
        <v>1.2</v>
      </c>
      <c r="CE42" s="21">
        <f t="shared" si="30"/>
        <v>89812.73554286</v>
      </c>
    </row>
    <row r="43" s="1" customFormat="1" customHeight="1" spans="5:83">
      <c r="E43" s="37"/>
      <c r="F43" s="37"/>
      <c r="G43" s="37"/>
      <c r="H43" s="37"/>
      <c r="I43" s="37"/>
      <c r="J43" s="38"/>
      <c r="K43" s="38"/>
      <c r="L43" s="38"/>
      <c r="M43" s="38"/>
      <c r="N43" s="38"/>
      <c r="O43" s="38"/>
      <c r="P43" s="38"/>
      <c r="Z43" s="12">
        <v>34993</v>
      </c>
      <c r="AA43" s="12">
        <v>0</v>
      </c>
      <c r="AB43" s="13">
        <v>1.35</v>
      </c>
      <c r="AC43" s="14">
        <v>1</v>
      </c>
      <c r="AD43" s="15">
        <f t="shared" si="19"/>
        <v>0</v>
      </c>
      <c r="AE43" s="12">
        <v>1</v>
      </c>
      <c r="AF43" s="12">
        <v>530</v>
      </c>
      <c r="AG43" s="12">
        <v>1.83</v>
      </c>
      <c r="AH43" s="19">
        <f t="shared" si="20"/>
        <v>4.08691699604743</v>
      </c>
      <c r="AI43" s="20">
        <v>0</v>
      </c>
      <c r="AJ43" s="12">
        <v>0.98</v>
      </c>
      <c r="AK43" s="12">
        <v>3.04</v>
      </c>
      <c r="AL43" s="9">
        <f t="shared" si="21"/>
        <v>3.9792</v>
      </c>
      <c r="AM43" s="10">
        <v>1.225</v>
      </c>
      <c r="AN43" s="20">
        <v>1</v>
      </c>
      <c r="AO43" s="21">
        <f t="shared" si="22"/>
        <v>0</v>
      </c>
      <c r="AU43" s="12">
        <v>40871</v>
      </c>
      <c r="AV43" s="12">
        <v>0.0253</v>
      </c>
      <c r="AW43" s="13">
        <v>1.35</v>
      </c>
      <c r="AX43" s="14">
        <v>1</v>
      </c>
      <c r="AY43" s="15">
        <f t="shared" si="23"/>
        <v>1395.949005</v>
      </c>
      <c r="AZ43" s="12">
        <v>1</v>
      </c>
      <c r="BA43" s="12">
        <v>530</v>
      </c>
      <c r="BB43" s="12">
        <v>1.83</v>
      </c>
      <c r="BC43" s="19">
        <f t="shared" si="24"/>
        <v>4.08691699604743</v>
      </c>
      <c r="BD43" s="20">
        <v>5936</v>
      </c>
      <c r="BE43" s="12">
        <v>0.98</v>
      </c>
      <c r="BF43" s="12">
        <v>3.04</v>
      </c>
      <c r="BG43" s="9">
        <f t="shared" si="25"/>
        <v>3.9792</v>
      </c>
      <c r="BH43" s="10">
        <v>1.225</v>
      </c>
      <c r="BI43" s="22">
        <v>1.085</v>
      </c>
      <c r="BJ43" s="21">
        <f t="shared" si="26"/>
        <v>61568.2272037186</v>
      </c>
      <c r="BP43" s="12">
        <v>40871</v>
      </c>
      <c r="BQ43" s="12">
        <v>0.0299</v>
      </c>
      <c r="BR43" s="13">
        <v>1.35</v>
      </c>
      <c r="BS43" s="14">
        <v>1</v>
      </c>
      <c r="BT43" s="15">
        <f t="shared" si="27"/>
        <v>1649.757915</v>
      </c>
      <c r="BU43" s="12">
        <v>1</v>
      </c>
      <c r="BV43" s="12">
        <v>530</v>
      </c>
      <c r="BW43" s="12">
        <v>1.92</v>
      </c>
      <c r="BX43" s="19">
        <f t="shared" si="28"/>
        <v>4.17691699604743</v>
      </c>
      <c r="BY43" s="20">
        <v>5936</v>
      </c>
      <c r="BZ43" s="12">
        <v>0.98</v>
      </c>
      <c r="CA43" s="12">
        <v>3.84</v>
      </c>
      <c r="CB43" s="9">
        <f t="shared" si="29"/>
        <v>4.7632</v>
      </c>
      <c r="CC43" s="10">
        <v>1.225</v>
      </c>
      <c r="CD43" s="20">
        <v>1.2</v>
      </c>
      <c r="CE43" s="21">
        <f t="shared" si="30"/>
        <v>89812.73554286</v>
      </c>
    </row>
    <row r="44" s="1" customFormat="1" customHeight="1" spans="5:83">
      <c r="Z44" s="12">
        <v>34993</v>
      </c>
      <c r="AA44" s="12">
        <v>0</v>
      </c>
      <c r="AB44" s="13">
        <v>1.35</v>
      </c>
      <c r="AC44" s="14">
        <v>1</v>
      </c>
      <c r="AD44" s="15">
        <f t="shared" si="19"/>
        <v>0</v>
      </c>
      <c r="AE44" s="12">
        <v>1</v>
      </c>
      <c r="AF44" s="12">
        <v>530</v>
      </c>
      <c r="AG44" s="12">
        <v>1.83</v>
      </c>
      <c r="AH44" s="19">
        <f t="shared" si="20"/>
        <v>4.08691699604743</v>
      </c>
      <c r="AI44" s="20">
        <v>0</v>
      </c>
      <c r="AJ44" s="12">
        <v>0.98</v>
      </c>
      <c r="AK44" s="12">
        <v>3.04</v>
      </c>
      <c r="AL44" s="9">
        <f t="shared" si="21"/>
        <v>3.9792</v>
      </c>
      <c r="AM44" s="10">
        <v>1.225</v>
      </c>
      <c r="AN44" s="20">
        <v>1</v>
      </c>
      <c r="AO44" s="21">
        <f t="shared" si="22"/>
        <v>0</v>
      </c>
      <c r="AU44" s="12">
        <v>40871</v>
      </c>
      <c r="AV44" s="12">
        <v>0.0253</v>
      </c>
      <c r="AW44" s="13">
        <v>1.35</v>
      </c>
      <c r="AX44" s="14">
        <v>1</v>
      </c>
      <c r="AY44" s="15">
        <f t="shared" si="23"/>
        <v>1395.949005</v>
      </c>
      <c r="AZ44" s="12">
        <v>1</v>
      </c>
      <c r="BA44" s="12">
        <v>530</v>
      </c>
      <c r="BB44" s="12">
        <v>1.83</v>
      </c>
      <c r="BC44" s="19">
        <f t="shared" si="24"/>
        <v>4.08691699604743</v>
      </c>
      <c r="BD44" s="20">
        <v>5936</v>
      </c>
      <c r="BE44" s="12">
        <v>0.98</v>
      </c>
      <c r="BF44" s="12">
        <v>3.04</v>
      </c>
      <c r="BG44" s="9">
        <f t="shared" si="25"/>
        <v>3.9792</v>
      </c>
      <c r="BH44" s="10">
        <v>1.225</v>
      </c>
      <c r="BI44" s="22">
        <v>1.085</v>
      </c>
      <c r="BJ44" s="21">
        <f t="shared" si="26"/>
        <v>61568.2272037186</v>
      </c>
      <c r="BP44" s="12">
        <v>40871</v>
      </c>
      <c r="BQ44" s="12">
        <v>0.0299</v>
      </c>
      <c r="BR44" s="13">
        <v>1.35</v>
      </c>
      <c r="BS44" s="14">
        <v>1</v>
      </c>
      <c r="BT44" s="15">
        <f t="shared" si="27"/>
        <v>1649.757915</v>
      </c>
      <c r="BU44" s="12">
        <v>1</v>
      </c>
      <c r="BV44" s="12">
        <v>530</v>
      </c>
      <c r="BW44" s="12">
        <v>1.92</v>
      </c>
      <c r="BX44" s="19">
        <f t="shared" si="28"/>
        <v>4.17691699604743</v>
      </c>
      <c r="BY44" s="20">
        <v>5936</v>
      </c>
      <c r="BZ44" s="12">
        <v>0.98</v>
      </c>
      <c r="CA44" s="12">
        <v>3.84</v>
      </c>
      <c r="CB44" s="9">
        <f t="shared" si="29"/>
        <v>4.7632</v>
      </c>
      <c r="CC44" s="10">
        <v>1.225</v>
      </c>
      <c r="CD44" s="20">
        <v>1.2</v>
      </c>
      <c r="CE44" s="21">
        <f t="shared" si="30"/>
        <v>89812.73554286</v>
      </c>
    </row>
    <row r="45" s="1" customFormat="1" customHeight="1" spans="5:83">
      <c r="Z45" s="12">
        <v>34993</v>
      </c>
      <c r="AA45" s="12">
        <v>0</v>
      </c>
      <c r="AB45" s="13">
        <v>1.35</v>
      </c>
      <c r="AC45" s="14">
        <v>1</v>
      </c>
      <c r="AD45" s="15">
        <f t="shared" si="19"/>
        <v>0</v>
      </c>
      <c r="AE45" s="12">
        <v>1</v>
      </c>
      <c r="AF45" s="12">
        <v>530</v>
      </c>
      <c r="AG45" s="12">
        <v>1.83</v>
      </c>
      <c r="AH45" s="19">
        <f t="shared" si="20"/>
        <v>4.08691699604743</v>
      </c>
      <c r="AI45" s="20">
        <v>0</v>
      </c>
      <c r="AJ45" s="12">
        <v>0.98</v>
      </c>
      <c r="AK45" s="12">
        <v>3.04</v>
      </c>
      <c r="AL45" s="9">
        <f t="shared" si="21"/>
        <v>3.9792</v>
      </c>
      <c r="AM45" s="10">
        <v>1.225</v>
      </c>
      <c r="AN45" s="20">
        <v>1</v>
      </c>
      <c r="AO45" s="21">
        <f t="shared" si="22"/>
        <v>0</v>
      </c>
      <c r="AU45" s="12">
        <v>40871</v>
      </c>
      <c r="AV45" s="12">
        <v>0.0253</v>
      </c>
      <c r="AW45" s="13">
        <v>1.35</v>
      </c>
      <c r="AX45" s="14">
        <v>1</v>
      </c>
      <c r="AY45" s="15">
        <f t="shared" si="23"/>
        <v>1395.949005</v>
      </c>
      <c r="AZ45" s="12">
        <v>1</v>
      </c>
      <c r="BA45" s="12">
        <v>530</v>
      </c>
      <c r="BB45" s="12">
        <v>1.83</v>
      </c>
      <c r="BC45" s="19">
        <f t="shared" si="24"/>
        <v>4.08691699604743</v>
      </c>
      <c r="BD45" s="20">
        <v>0</v>
      </c>
      <c r="BE45" s="12">
        <v>0.98</v>
      </c>
      <c r="BF45" s="12">
        <v>3.04</v>
      </c>
      <c r="BG45" s="9">
        <f t="shared" si="25"/>
        <v>3.9792</v>
      </c>
      <c r="BH45" s="10">
        <v>1.225</v>
      </c>
      <c r="BI45" s="22">
        <v>1.085</v>
      </c>
      <c r="BJ45" s="21">
        <f t="shared" si="26"/>
        <v>30173.5886725186</v>
      </c>
      <c r="BP45" s="12">
        <v>40871</v>
      </c>
      <c r="BQ45" s="12">
        <v>0.0299</v>
      </c>
      <c r="BR45" s="13">
        <v>1.35</v>
      </c>
      <c r="BS45" s="14">
        <v>1</v>
      </c>
      <c r="BT45" s="15">
        <f t="shared" si="27"/>
        <v>1649.757915</v>
      </c>
      <c r="BU45" s="12">
        <v>1</v>
      </c>
      <c r="BV45" s="12">
        <v>530</v>
      </c>
      <c r="BW45" s="12">
        <v>1.92</v>
      </c>
      <c r="BX45" s="19">
        <f t="shared" si="28"/>
        <v>4.17691699604743</v>
      </c>
      <c r="BY45" s="20">
        <v>0</v>
      </c>
      <c r="BZ45" s="12">
        <v>0.98</v>
      </c>
      <c r="CA45" s="12">
        <v>3.84</v>
      </c>
      <c r="CB45" s="9">
        <f t="shared" si="29"/>
        <v>4.7632</v>
      </c>
      <c r="CC45" s="10">
        <v>1.225</v>
      </c>
      <c r="CD45" s="20">
        <v>1.2</v>
      </c>
      <c r="CE45" s="21">
        <f t="shared" si="30"/>
        <v>48249.43339886</v>
      </c>
    </row>
    <row r="46" s="1" customFormat="1" customHeight="1" spans="5:83">
      <c r="Z46" s="12">
        <v>34993</v>
      </c>
      <c r="AA46" s="12">
        <v>0</v>
      </c>
      <c r="AB46" s="13">
        <v>1.35</v>
      </c>
      <c r="AC46" s="14">
        <v>1</v>
      </c>
      <c r="AD46" s="15">
        <f t="shared" si="19"/>
        <v>0</v>
      </c>
      <c r="AE46" s="12">
        <v>1</v>
      </c>
      <c r="AF46" s="12">
        <v>530</v>
      </c>
      <c r="AG46" s="12">
        <v>1.83</v>
      </c>
      <c r="AH46" s="19">
        <f t="shared" si="20"/>
        <v>4.08691699604743</v>
      </c>
      <c r="AI46" s="20">
        <v>0</v>
      </c>
      <c r="AJ46" s="12">
        <v>0.98</v>
      </c>
      <c r="AK46" s="12">
        <v>3.04</v>
      </c>
      <c r="AL46" s="9">
        <f t="shared" si="21"/>
        <v>3.9792</v>
      </c>
      <c r="AM46" s="10">
        <v>1.225</v>
      </c>
      <c r="AN46" s="20">
        <v>1</v>
      </c>
      <c r="AO46" s="21">
        <f t="shared" si="22"/>
        <v>0</v>
      </c>
      <c r="AU46" s="12">
        <v>40871</v>
      </c>
      <c r="AV46" s="12">
        <v>0.0253</v>
      </c>
      <c r="AW46" s="13">
        <v>1.35</v>
      </c>
      <c r="AX46" s="14">
        <v>1</v>
      </c>
      <c r="AY46" s="15">
        <f t="shared" si="23"/>
        <v>1395.949005</v>
      </c>
      <c r="AZ46" s="12">
        <v>1</v>
      </c>
      <c r="BA46" s="12">
        <v>530</v>
      </c>
      <c r="BB46" s="12">
        <v>1.83</v>
      </c>
      <c r="BC46" s="19">
        <f t="shared" si="24"/>
        <v>4.08691699604743</v>
      </c>
      <c r="BD46" s="20">
        <v>0</v>
      </c>
      <c r="BE46" s="12">
        <v>0.98</v>
      </c>
      <c r="BF46" s="12">
        <v>3.04</v>
      </c>
      <c r="BG46" s="9">
        <f t="shared" si="25"/>
        <v>3.9792</v>
      </c>
      <c r="BH46" s="10">
        <v>1.225</v>
      </c>
      <c r="BI46" s="22">
        <v>1.085</v>
      </c>
      <c r="BJ46" s="21">
        <f t="shared" si="26"/>
        <v>30173.5886725186</v>
      </c>
      <c r="BP46" s="12">
        <v>40871</v>
      </c>
      <c r="BQ46" s="12">
        <v>0.0299</v>
      </c>
      <c r="BR46" s="13">
        <v>1.35</v>
      </c>
      <c r="BS46" s="14">
        <v>1</v>
      </c>
      <c r="BT46" s="15">
        <f t="shared" si="27"/>
        <v>1649.757915</v>
      </c>
      <c r="BU46" s="12">
        <v>1</v>
      </c>
      <c r="BV46" s="12">
        <v>530</v>
      </c>
      <c r="BW46" s="12">
        <v>1.92</v>
      </c>
      <c r="BX46" s="19">
        <f t="shared" si="28"/>
        <v>4.17691699604743</v>
      </c>
      <c r="BY46" s="20">
        <v>0</v>
      </c>
      <c r="BZ46" s="12">
        <v>0.98</v>
      </c>
      <c r="CA46" s="12">
        <v>3.84</v>
      </c>
      <c r="CB46" s="9">
        <f t="shared" si="29"/>
        <v>4.7632</v>
      </c>
      <c r="CC46" s="10">
        <v>1.225</v>
      </c>
      <c r="CD46" s="20">
        <v>1.2</v>
      </c>
      <c r="CE46" s="21">
        <f t="shared" si="30"/>
        <v>48249.43339886</v>
      </c>
    </row>
    <row r="47" s="1" customFormat="1" customHeight="1" spans="5:83">
      <c r="Z47" s="12">
        <v>34993</v>
      </c>
      <c r="AA47" s="12">
        <v>0</v>
      </c>
      <c r="AB47" s="13">
        <v>1.35</v>
      </c>
      <c r="AC47" s="14">
        <v>1</v>
      </c>
      <c r="AD47" s="15">
        <f t="shared" si="19"/>
        <v>0</v>
      </c>
      <c r="AE47" s="12">
        <v>1</v>
      </c>
      <c r="AF47" s="12">
        <v>530</v>
      </c>
      <c r="AG47" s="12">
        <v>1.83</v>
      </c>
      <c r="AH47" s="19">
        <f t="shared" si="20"/>
        <v>4.08691699604743</v>
      </c>
      <c r="AI47" s="20">
        <v>0</v>
      </c>
      <c r="AJ47" s="12">
        <v>0.98</v>
      </c>
      <c r="AK47" s="12">
        <v>3.04</v>
      </c>
      <c r="AL47" s="9">
        <f t="shared" si="21"/>
        <v>3.9792</v>
      </c>
      <c r="AM47" s="10">
        <v>1.225</v>
      </c>
      <c r="AN47" s="20">
        <v>1</v>
      </c>
      <c r="AO47" s="21">
        <f t="shared" si="22"/>
        <v>0</v>
      </c>
      <c r="AU47" s="12">
        <v>40871</v>
      </c>
      <c r="AV47" s="12">
        <v>0.0253</v>
      </c>
      <c r="AW47" s="13">
        <v>1.35</v>
      </c>
      <c r="AX47" s="14">
        <v>1</v>
      </c>
      <c r="AY47" s="15">
        <f t="shared" si="23"/>
        <v>1395.949005</v>
      </c>
      <c r="AZ47" s="12">
        <v>1</v>
      </c>
      <c r="BA47" s="12">
        <v>530</v>
      </c>
      <c r="BB47" s="12">
        <v>1.83</v>
      </c>
      <c r="BC47" s="19">
        <f t="shared" si="24"/>
        <v>4.08691699604743</v>
      </c>
      <c r="BD47" s="20">
        <v>0</v>
      </c>
      <c r="BE47" s="12">
        <v>0.98</v>
      </c>
      <c r="BF47" s="12">
        <v>3.04</v>
      </c>
      <c r="BG47" s="9">
        <f t="shared" si="25"/>
        <v>3.9792</v>
      </c>
      <c r="BH47" s="10">
        <v>1.225</v>
      </c>
      <c r="BI47" s="22">
        <v>1.085</v>
      </c>
      <c r="BJ47" s="21">
        <f t="shared" si="26"/>
        <v>30173.5886725186</v>
      </c>
      <c r="BP47" s="12">
        <v>40871</v>
      </c>
      <c r="BQ47" s="12">
        <v>0.0299</v>
      </c>
      <c r="BR47" s="13">
        <v>1.35</v>
      </c>
      <c r="BS47" s="14">
        <v>1</v>
      </c>
      <c r="BT47" s="15">
        <f t="shared" si="27"/>
        <v>1649.757915</v>
      </c>
      <c r="BU47" s="12">
        <v>1</v>
      </c>
      <c r="BV47" s="12">
        <v>530</v>
      </c>
      <c r="BW47" s="12">
        <v>1.92</v>
      </c>
      <c r="BX47" s="19">
        <f t="shared" si="28"/>
        <v>4.17691699604743</v>
      </c>
      <c r="BY47" s="20">
        <v>0</v>
      </c>
      <c r="BZ47" s="12">
        <v>0.98</v>
      </c>
      <c r="CA47" s="12">
        <v>3.84</v>
      </c>
      <c r="CB47" s="9">
        <f t="shared" si="29"/>
        <v>4.7632</v>
      </c>
      <c r="CC47" s="10">
        <v>1.225</v>
      </c>
      <c r="CD47" s="20">
        <v>1.2</v>
      </c>
      <c r="CE47" s="21">
        <f t="shared" si="30"/>
        <v>48249.43339886</v>
      </c>
    </row>
    <row r="48" s="1" customFormat="1" customHeight="1" spans="5:83">
      <c r="Z48" s="12">
        <v>34993</v>
      </c>
      <c r="AA48" s="12">
        <v>0</v>
      </c>
      <c r="AB48" s="13">
        <v>1.35</v>
      </c>
      <c r="AC48" s="14">
        <v>1</v>
      </c>
      <c r="AD48" s="15">
        <f t="shared" si="19"/>
        <v>0</v>
      </c>
      <c r="AE48" s="12">
        <v>1</v>
      </c>
      <c r="AF48" s="12">
        <v>530</v>
      </c>
      <c r="AG48" s="12">
        <v>1.83</v>
      </c>
      <c r="AH48" s="19">
        <f t="shared" si="20"/>
        <v>4.08691699604743</v>
      </c>
      <c r="AI48" s="20">
        <v>0</v>
      </c>
      <c r="AJ48" s="12">
        <v>0.98</v>
      </c>
      <c r="AK48" s="12">
        <v>3.04</v>
      </c>
      <c r="AL48" s="9">
        <f t="shared" si="21"/>
        <v>3.9792</v>
      </c>
      <c r="AM48" s="10">
        <v>1.225</v>
      </c>
      <c r="AN48" s="20">
        <v>1</v>
      </c>
      <c r="AO48" s="21">
        <f t="shared" si="22"/>
        <v>0</v>
      </c>
      <c r="AU48" s="12">
        <v>40871</v>
      </c>
      <c r="AV48" s="12">
        <v>0.0253</v>
      </c>
      <c r="AW48" s="13">
        <v>1.35</v>
      </c>
      <c r="AX48" s="14">
        <v>1</v>
      </c>
      <c r="AY48" s="15">
        <f t="shared" si="23"/>
        <v>1395.949005</v>
      </c>
      <c r="AZ48" s="12">
        <v>1</v>
      </c>
      <c r="BA48" s="12">
        <v>530</v>
      </c>
      <c r="BB48" s="12">
        <v>1.83</v>
      </c>
      <c r="BC48" s="19">
        <f t="shared" si="24"/>
        <v>4.08691699604743</v>
      </c>
      <c r="BD48" s="20">
        <v>0</v>
      </c>
      <c r="BE48" s="12">
        <v>0.98</v>
      </c>
      <c r="BF48" s="12">
        <v>3.04</v>
      </c>
      <c r="BG48" s="9">
        <f t="shared" si="25"/>
        <v>3.9792</v>
      </c>
      <c r="BH48" s="10">
        <v>1.225</v>
      </c>
      <c r="BI48" s="22">
        <v>1.085</v>
      </c>
      <c r="BJ48" s="21">
        <f t="shared" si="26"/>
        <v>30173.5886725186</v>
      </c>
      <c r="BP48" s="12">
        <v>40871</v>
      </c>
      <c r="BQ48" s="12">
        <v>0.0299</v>
      </c>
      <c r="BR48" s="13">
        <v>1.35</v>
      </c>
      <c r="BS48" s="14">
        <v>1</v>
      </c>
      <c r="BT48" s="15">
        <f t="shared" si="27"/>
        <v>1649.757915</v>
      </c>
      <c r="BU48" s="12">
        <v>1</v>
      </c>
      <c r="BV48" s="12">
        <v>530</v>
      </c>
      <c r="BW48" s="12">
        <v>1.92</v>
      </c>
      <c r="BX48" s="19">
        <f t="shared" si="28"/>
        <v>4.17691699604743</v>
      </c>
      <c r="BY48" s="20">
        <v>0</v>
      </c>
      <c r="BZ48" s="12">
        <v>0.98</v>
      </c>
      <c r="CA48" s="12">
        <v>3.84</v>
      </c>
      <c r="CB48" s="9">
        <f t="shared" si="29"/>
        <v>4.7632</v>
      </c>
      <c r="CC48" s="10">
        <v>1.225</v>
      </c>
      <c r="CD48" s="20">
        <v>1.2</v>
      </c>
      <c r="CE48" s="21">
        <f t="shared" si="30"/>
        <v>48249.43339886</v>
      </c>
    </row>
    <row r="49" s="1" customFormat="1" customHeight="1" spans="26:83">
      <c r="Z49" s="12">
        <v>34993</v>
      </c>
      <c r="AA49" s="12">
        <v>0</v>
      </c>
      <c r="AB49" s="13">
        <v>1.35</v>
      </c>
      <c r="AC49" s="14">
        <v>1</v>
      </c>
      <c r="AD49" s="15">
        <f t="shared" si="19"/>
        <v>0</v>
      </c>
      <c r="AE49" s="12">
        <v>1</v>
      </c>
      <c r="AF49" s="12">
        <v>530</v>
      </c>
      <c r="AG49" s="12">
        <v>1.83</v>
      </c>
      <c r="AH49" s="19">
        <f t="shared" si="20"/>
        <v>4.08691699604743</v>
      </c>
      <c r="AI49" s="20">
        <v>0</v>
      </c>
      <c r="AJ49" s="12">
        <v>0.98</v>
      </c>
      <c r="AK49" s="12">
        <v>3.04</v>
      </c>
      <c r="AL49" s="9">
        <f t="shared" si="21"/>
        <v>3.9792</v>
      </c>
      <c r="AM49" s="10">
        <v>1.225</v>
      </c>
      <c r="AN49" s="20">
        <v>1</v>
      </c>
      <c r="AO49" s="21">
        <f t="shared" si="22"/>
        <v>0</v>
      </c>
      <c r="AU49" s="12">
        <v>40871</v>
      </c>
      <c r="AV49" s="12">
        <v>0.0253</v>
      </c>
      <c r="AW49" s="13">
        <v>1.35</v>
      </c>
      <c r="AX49" s="14">
        <v>1</v>
      </c>
      <c r="AY49" s="15">
        <f t="shared" si="23"/>
        <v>1395.949005</v>
      </c>
      <c r="AZ49" s="12">
        <v>1</v>
      </c>
      <c r="BA49" s="12">
        <v>530</v>
      </c>
      <c r="BB49" s="12">
        <v>1.83</v>
      </c>
      <c r="BC49" s="19">
        <f t="shared" si="24"/>
        <v>4.08691699604743</v>
      </c>
      <c r="BD49" s="20">
        <v>0</v>
      </c>
      <c r="BE49" s="12">
        <v>0.98</v>
      </c>
      <c r="BF49" s="12">
        <v>3.04</v>
      </c>
      <c r="BG49" s="9">
        <f t="shared" si="25"/>
        <v>3.9792</v>
      </c>
      <c r="BH49" s="10">
        <v>1.225</v>
      </c>
      <c r="BI49" s="22">
        <v>1.085</v>
      </c>
      <c r="BJ49" s="21">
        <f t="shared" si="26"/>
        <v>30173.5886725186</v>
      </c>
      <c r="BP49" s="12">
        <v>40871</v>
      </c>
      <c r="BQ49" s="12">
        <v>0.0299</v>
      </c>
      <c r="BR49" s="13">
        <v>1.35</v>
      </c>
      <c r="BS49" s="14">
        <v>1</v>
      </c>
      <c r="BT49" s="15">
        <f t="shared" si="27"/>
        <v>1649.757915</v>
      </c>
      <c r="BU49" s="12">
        <v>1</v>
      </c>
      <c r="BV49" s="12">
        <v>530</v>
      </c>
      <c r="BW49" s="12">
        <v>1.92</v>
      </c>
      <c r="BX49" s="19">
        <f t="shared" si="28"/>
        <v>4.17691699604743</v>
      </c>
      <c r="BY49" s="20">
        <v>0</v>
      </c>
      <c r="BZ49" s="12">
        <v>0.98</v>
      </c>
      <c r="CA49" s="12">
        <v>3.84</v>
      </c>
      <c r="CB49" s="9">
        <f t="shared" si="29"/>
        <v>4.7632</v>
      </c>
      <c r="CC49" s="10">
        <v>1.225</v>
      </c>
      <c r="CD49" s="20">
        <v>1.2</v>
      </c>
      <c r="CE49" s="21">
        <f t="shared" si="30"/>
        <v>48249.43339886</v>
      </c>
    </row>
    <row r="50" s="1" customFormat="1" customHeight="1" spans="26:83">
      <c r="Z50" s="12">
        <v>34993</v>
      </c>
      <c r="AA50" s="12">
        <v>0</v>
      </c>
      <c r="AB50" s="13">
        <v>1.35</v>
      </c>
      <c r="AC50" s="14">
        <v>1</v>
      </c>
      <c r="AD50" s="15">
        <f t="shared" si="19"/>
        <v>0</v>
      </c>
      <c r="AE50" s="12">
        <v>1</v>
      </c>
      <c r="AF50" s="12">
        <v>530</v>
      </c>
      <c r="AG50" s="12">
        <v>1.83</v>
      </c>
      <c r="AH50" s="19">
        <f t="shared" si="20"/>
        <v>4.08691699604743</v>
      </c>
      <c r="AI50" s="20">
        <v>0</v>
      </c>
      <c r="AJ50" s="12">
        <v>0.98</v>
      </c>
      <c r="AK50" s="12">
        <v>3.04</v>
      </c>
      <c r="AL50" s="9">
        <f t="shared" si="21"/>
        <v>3.9792</v>
      </c>
      <c r="AM50" s="10">
        <v>1.225</v>
      </c>
      <c r="AN50" s="20">
        <v>1</v>
      </c>
      <c r="AO50" s="21">
        <f t="shared" si="22"/>
        <v>0</v>
      </c>
      <c r="AU50" s="12">
        <v>40871</v>
      </c>
      <c r="AV50" s="12">
        <v>0.0253</v>
      </c>
      <c r="AW50" s="13">
        <v>1.35</v>
      </c>
      <c r="AX50" s="14">
        <v>1</v>
      </c>
      <c r="AY50" s="15">
        <f t="shared" si="23"/>
        <v>1395.949005</v>
      </c>
      <c r="AZ50" s="12">
        <v>1</v>
      </c>
      <c r="BA50" s="12">
        <v>530</v>
      </c>
      <c r="BB50" s="12">
        <v>1.83</v>
      </c>
      <c r="BC50" s="19">
        <f t="shared" si="24"/>
        <v>4.08691699604743</v>
      </c>
      <c r="BD50" s="20">
        <v>0</v>
      </c>
      <c r="BE50" s="12">
        <v>0.98</v>
      </c>
      <c r="BF50" s="12">
        <v>3.04</v>
      </c>
      <c r="BG50" s="9">
        <f t="shared" si="25"/>
        <v>3.9792</v>
      </c>
      <c r="BH50" s="10">
        <v>1.225</v>
      </c>
      <c r="BI50" s="22">
        <v>1.085</v>
      </c>
      <c r="BJ50" s="21">
        <f t="shared" si="26"/>
        <v>30173.5886725186</v>
      </c>
      <c r="BP50" s="12">
        <v>40871</v>
      </c>
      <c r="BQ50" s="12">
        <v>0.0299</v>
      </c>
      <c r="BR50" s="13">
        <v>1.35</v>
      </c>
      <c r="BS50" s="14">
        <v>1</v>
      </c>
      <c r="BT50" s="15">
        <f t="shared" si="27"/>
        <v>1649.757915</v>
      </c>
      <c r="BU50" s="12">
        <v>1</v>
      </c>
      <c r="BV50" s="12">
        <v>530</v>
      </c>
      <c r="BW50" s="12">
        <v>1.92</v>
      </c>
      <c r="BX50" s="19">
        <f t="shared" si="28"/>
        <v>4.17691699604743</v>
      </c>
      <c r="BY50" s="20">
        <v>0</v>
      </c>
      <c r="BZ50" s="12">
        <v>0.98</v>
      </c>
      <c r="CA50" s="12">
        <v>3.84</v>
      </c>
      <c r="CB50" s="9">
        <f t="shared" si="29"/>
        <v>4.7632</v>
      </c>
      <c r="CC50" s="10">
        <v>1.225</v>
      </c>
      <c r="CD50" s="20">
        <v>1.2</v>
      </c>
      <c r="CE50" s="21">
        <f t="shared" si="30"/>
        <v>48249.43339886</v>
      </c>
    </row>
    <row r="51" s="1" customFormat="1" customHeight="1" spans="26:83">
      <c r="Z51" s="12">
        <v>34993</v>
      </c>
      <c r="AA51" s="12">
        <v>0</v>
      </c>
      <c r="AB51" s="13">
        <v>1.35</v>
      </c>
      <c r="AC51" s="14">
        <v>1</v>
      </c>
      <c r="AD51" s="15">
        <f t="shared" si="19"/>
        <v>0</v>
      </c>
      <c r="AE51" s="12">
        <v>1</v>
      </c>
      <c r="AF51" s="12">
        <v>530</v>
      </c>
      <c r="AG51" s="12">
        <v>1.83</v>
      </c>
      <c r="AH51" s="19">
        <f t="shared" si="20"/>
        <v>4.08691699604743</v>
      </c>
      <c r="AI51" s="20">
        <v>0</v>
      </c>
      <c r="AJ51" s="12">
        <v>0.98</v>
      </c>
      <c r="AK51" s="12">
        <v>3.04</v>
      </c>
      <c r="AL51" s="9">
        <f t="shared" si="21"/>
        <v>3.9792</v>
      </c>
      <c r="AM51" s="10">
        <v>1.225</v>
      </c>
      <c r="AN51" s="20">
        <v>1</v>
      </c>
      <c r="AO51" s="21">
        <f t="shared" si="22"/>
        <v>0</v>
      </c>
      <c r="AU51" s="12">
        <v>40871</v>
      </c>
      <c r="AV51" s="12">
        <v>0.0253</v>
      </c>
      <c r="AW51" s="13">
        <v>1.35</v>
      </c>
      <c r="AX51" s="14">
        <v>1</v>
      </c>
      <c r="AY51" s="15">
        <f t="shared" si="23"/>
        <v>1395.949005</v>
      </c>
      <c r="AZ51" s="12">
        <v>1</v>
      </c>
      <c r="BA51" s="12">
        <v>530</v>
      </c>
      <c r="BB51" s="12">
        <v>1.83</v>
      </c>
      <c r="BC51" s="19">
        <f t="shared" si="24"/>
        <v>4.08691699604743</v>
      </c>
      <c r="BD51" s="20">
        <v>0</v>
      </c>
      <c r="BE51" s="12">
        <v>0.98</v>
      </c>
      <c r="BF51" s="12">
        <v>3.04</v>
      </c>
      <c r="BG51" s="9">
        <f t="shared" si="25"/>
        <v>3.9792</v>
      </c>
      <c r="BH51" s="10">
        <v>1.225</v>
      </c>
      <c r="BI51" s="22">
        <v>1.085</v>
      </c>
      <c r="BJ51" s="21">
        <f t="shared" si="26"/>
        <v>30173.5886725186</v>
      </c>
      <c r="BP51" s="12">
        <v>40871</v>
      </c>
      <c r="BQ51" s="12">
        <v>0.0299</v>
      </c>
      <c r="BR51" s="13">
        <v>1.35</v>
      </c>
      <c r="BS51" s="14">
        <v>1</v>
      </c>
      <c r="BT51" s="15">
        <f t="shared" si="27"/>
        <v>1649.757915</v>
      </c>
      <c r="BU51" s="12">
        <v>1</v>
      </c>
      <c r="BV51" s="12">
        <v>530</v>
      </c>
      <c r="BW51" s="12">
        <v>1.92</v>
      </c>
      <c r="BX51" s="19">
        <f t="shared" si="28"/>
        <v>4.17691699604743</v>
      </c>
      <c r="BY51" s="20">
        <v>0</v>
      </c>
      <c r="BZ51" s="12">
        <v>0.98</v>
      </c>
      <c r="CA51" s="12">
        <v>3.84</v>
      </c>
      <c r="CB51" s="9">
        <f t="shared" si="29"/>
        <v>4.7632</v>
      </c>
      <c r="CC51" s="10">
        <v>1.225</v>
      </c>
      <c r="CD51" s="20">
        <v>1.2</v>
      </c>
      <c r="CE51" s="21">
        <f t="shared" si="30"/>
        <v>48249.43339886</v>
      </c>
    </row>
    <row r="52" s="1" customFormat="1" customHeight="1" spans="26:83">
      <c r="Z52" s="28" t="s">
        <v>31</v>
      </c>
      <c r="AA52" s="29"/>
      <c r="AB52" s="29"/>
      <c r="AC52" s="29"/>
      <c r="AD52" s="29"/>
      <c r="AE52" s="29"/>
      <c r="AF52" s="29"/>
      <c r="AG52" s="29"/>
      <c r="AH52" s="30">
        <f>SUM(AO27:AO51)</f>
        <v>791180.340648999</v>
      </c>
      <c r="AI52" s="30"/>
      <c r="AJ52" s="30"/>
      <c r="AK52" s="30"/>
      <c r="AL52" s="30"/>
      <c r="AM52" s="30"/>
      <c r="AN52" s="30"/>
      <c r="AO52" s="30"/>
      <c r="AU52" s="28" t="s">
        <v>31</v>
      </c>
      <c r="AV52" s="29"/>
      <c r="AW52" s="29"/>
      <c r="AX52" s="29"/>
      <c r="AY52" s="29"/>
      <c r="AZ52" s="29"/>
      <c r="BA52" s="29"/>
      <c r="BB52" s="29"/>
      <c r="BC52" s="30">
        <f>SUM(BJ27:BJ51)</f>
        <v>1319443.21037457</v>
      </c>
      <c r="BD52" s="30"/>
      <c r="BE52" s="30"/>
      <c r="BF52" s="30"/>
      <c r="BG52" s="30"/>
      <c r="BH52" s="30"/>
      <c r="BI52" s="30"/>
      <c r="BJ52" s="30"/>
      <c r="BP52" s="28" t="s">
        <v>31</v>
      </c>
      <c r="BQ52" s="29"/>
      <c r="BR52" s="29"/>
      <c r="BS52" s="29"/>
      <c r="BT52" s="29"/>
      <c r="BU52" s="29"/>
      <c r="BV52" s="29"/>
      <c r="BW52" s="29"/>
      <c r="BX52" s="30">
        <f>SUM(CE27:CE51)</f>
        <v>2156086.95165238</v>
      </c>
      <c r="BY52" s="30"/>
      <c r="BZ52" s="30"/>
      <c r="CA52" s="30"/>
      <c r="CB52" s="30"/>
      <c r="CC52" s="30"/>
      <c r="CD52" s="30"/>
      <c r="CE52" s="30"/>
    </row>
    <row r="53" s="1" customFormat="1" customHeight="1" spans="26:83">
      <c r="Z53" s="29"/>
      <c r="AA53" s="29"/>
      <c r="AB53" s="29"/>
      <c r="AC53" s="29"/>
      <c r="AD53" s="29"/>
      <c r="AE53" s="29"/>
      <c r="AF53" s="29"/>
      <c r="AG53" s="29"/>
      <c r="AH53" s="30"/>
      <c r="AI53" s="30"/>
      <c r="AJ53" s="30"/>
      <c r="AK53" s="30"/>
      <c r="AL53" s="30"/>
      <c r="AM53" s="30"/>
      <c r="AN53" s="30"/>
      <c r="AO53" s="30"/>
      <c r="AU53" s="29"/>
      <c r="AV53" s="29"/>
      <c r="AW53" s="29"/>
      <c r="AX53" s="29"/>
      <c r="AY53" s="29"/>
      <c r="AZ53" s="29"/>
      <c r="BA53" s="29"/>
      <c r="BB53" s="29"/>
      <c r="BC53" s="30"/>
      <c r="BD53" s="30"/>
      <c r="BE53" s="30"/>
      <c r="BF53" s="30"/>
      <c r="BG53" s="30"/>
      <c r="BH53" s="30"/>
      <c r="BI53" s="30"/>
      <c r="BJ53" s="30"/>
      <c r="BP53" s="29"/>
      <c r="BQ53" s="29"/>
      <c r="BR53" s="29"/>
      <c r="BS53" s="29"/>
      <c r="BT53" s="29"/>
      <c r="BU53" s="29"/>
      <c r="BV53" s="29"/>
      <c r="BW53" s="29"/>
      <c r="BX53" s="30"/>
      <c r="BY53" s="30"/>
      <c r="BZ53" s="30"/>
      <c r="CA53" s="30"/>
      <c r="CB53" s="30"/>
      <c r="CC53" s="30"/>
      <c r="CD53" s="30"/>
      <c r="CE53" s="30"/>
    </row>
    <row r="54" s="1" customFormat="1" customHeight="1" spans="26:83"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</row>
    <row r="55" s="1" customFormat="1" customHeight="1" spans="26:83">
      <c r="Z55" s="15" t="s">
        <v>6</v>
      </c>
      <c r="AA55" s="15"/>
      <c r="AB55" s="15"/>
      <c r="AC55" s="15"/>
      <c r="AD55" s="15"/>
      <c r="AE55" s="9" t="s">
        <v>32</v>
      </c>
      <c r="AF55" s="9"/>
      <c r="AG55" s="9"/>
      <c r="AH55" s="9"/>
      <c r="AI55" s="10" t="s">
        <v>33</v>
      </c>
      <c r="AJ55" s="10"/>
      <c r="AK55" s="31" t="s">
        <v>12</v>
      </c>
      <c r="AL55"/>
      <c r="AM55"/>
      <c r="AN55"/>
      <c r="AO55"/>
      <c r="AU55" s="15" t="s">
        <v>6</v>
      </c>
      <c r="AV55" s="15"/>
      <c r="AW55" s="15"/>
      <c r="AX55" s="15"/>
      <c r="AY55" s="15"/>
      <c r="AZ55" s="9" t="s">
        <v>32</v>
      </c>
      <c r="BA55" s="9"/>
      <c r="BB55" s="9"/>
      <c r="BC55" s="9"/>
      <c r="BD55" s="10" t="s">
        <v>33</v>
      </c>
      <c r="BE55" s="10"/>
      <c r="BF55" s="31" t="s">
        <v>12</v>
      </c>
      <c r="BG55"/>
      <c r="BH55"/>
      <c r="BI55"/>
      <c r="BJ55"/>
      <c r="BP55" s="15" t="s">
        <v>6</v>
      </c>
      <c r="BQ55" s="15"/>
      <c r="BR55" s="15"/>
      <c r="BS55" s="15"/>
      <c r="BT55" s="15"/>
      <c r="BU55" s="9" t="s">
        <v>32</v>
      </c>
      <c r="BV55" s="9"/>
      <c r="BW55" s="9"/>
      <c r="BX55" s="9"/>
      <c r="BY55" s="10" t="s">
        <v>33</v>
      </c>
      <c r="BZ55" s="10"/>
      <c r="CA55" s="31" t="s">
        <v>12</v>
      </c>
      <c r="CB55"/>
      <c r="CC55"/>
      <c r="CD55"/>
      <c r="CE55"/>
    </row>
    <row r="56" s="1" customFormat="1" customHeight="1" spans="26:83">
      <c r="Z56" s="12" t="s">
        <v>34</v>
      </c>
      <c r="AA56" s="12" t="s">
        <v>16</v>
      </c>
      <c r="AB56" s="32" t="s">
        <v>35</v>
      </c>
      <c r="AC56" s="33" t="s">
        <v>36</v>
      </c>
      <c r="AD56" s="15" t="s">
        <v>6</v>
      </c>
      <c r="AE56" s="12" t="s">
        <v>37</v>
      </c>
      <c r="AF56" s="12" t="s">
        <v>23</v>
      </c>
      <c r="AG56" s="12" t="s">
        <v>24</v>
      </c>
      <c r="AH56" s="9" t="s">
        <v>38</v>
      </c>
      <c r="AI56" s="12" t="s">
        <v>26</v>
      </c>
      <c r="AJ56" s="12" t="s">
        <v>39</v>
      </c>
      <c r="AK56" s="31"/>
      <c r="AL56"/>
      <c r="AM56"/>
      <c r="AN56"/>
      <c r="AO56"/>
      <c r="AU56" s="12" t="s">
        <v>34</v>
      </c>
      <c r="AV56" s="12" t="s">
        <v>16</v>
      </c>
      <c r="AW56" s="32" t="s">
        <v>35</v>
      </c>
      <c r="AX56" s="33" t="s">
        <v>36</v>
      </c>
      <c r="AY56" s="15" t="s">
        <v>6</v>
      </c>
      <c r="AZ56" s="12" t="s">
        <v>37</v>
      </c>
      <c r="BA56" s="12" t="s">
        <v>23</v>
      </c>
      <c r="BB56" s="12" t="s">
        <v>24</v>
      </c>
      <c r="BC56" s="9" t="s">
        <v>38</v>
      </c>
      <c r="BD56" s="12" t="s">
        <v>26</v>
      </c>
      <c r="BE56" s="12" t="s">
        <v>39</v>
      </c>
      <c r="BF56" s="31"/>
      <c r="BG56"/>
      <c r="BH56"/>
      <c r="BI56"/>
      <c r="BJ56"/>
      <c r="BP56" s="12" t="s">
        <v>34</v>
      </c>
      <c r="BQ56" s="12" t="s">
        <v>16</v>
      </c>
      <c r="BR56" s="32" t="s">
        <v>35</v>
      </c>
      <c r="BS56" s="33" t="s">
        <v>36</v>
      </c>
      <c r="BT56" s="15" t="s">
        <v>6</v>
      </c>
      <c r="BU56" s="12" t="s">
        <v>37</v>
      </c>
      <c r="BV56" s="12" t="s">
        <v>23</v>
      </c>
      <c r="BW56" s="12" t="s">
        <v>24</v>
      </c>
      <c r="BX56" s="9" t="s">
        <v>38</v>
      </c>
      <c r="BY56" s="12" t="s">
        <v>26</v>
      </c>
      <c r="BZ56" s="12" t="s">
        <v>39</v>
      </c>
      <c r="CA56" s="31"/>
      <c r="CB56"/>
      <c r="CC56"/>
      <c r="CD56"/>
      <c r="CE56"/>
    </row>
    <row r="57" s="1" customFormat="1" customHeight="1" spans="26:83">
      <c r="Z57" s="12">
        <v>1197</v>
      </c>
      <c r="AA57" s="12">
        <v>1354</v>
      </c>
      <c r="AB57" s="32">
        <v>0.444</v>
      </c>
      <c r="AC57" s="33">
        <v>0.887</v>
      </c>
      <c r="AD57" s="34">
        <f t="shared" ref="AD57:AD70" si="31">Z57*AB57+AA57*AC57</f>
        <v>1732.466</v>
      </c>
      <c r="AE57" s="12">
        <v>1</v>
      </c>
      <c r="AF57" s="12">
        <v>0.89</v>
      </c>
      <c r="AG57" s="12">
        <v>3.21</v>
      </c>
      <c r="AH57" s="35">
        <f t="shared" ref="AH57:AH70" si="32">1+AF57*AG57</f>
        <v>3.8569</v>
      </c>
      <c r="AI57" s="12">
        <v>1.225</v>
      </c>
      <c r="AJ57" s="12">
        <v>0.5</v>
      </c>
      <c r="AK57" s="36">
        <f t="shared" ref="AK57:AK70" si="33">AD57*AE57*AH57*AI57*AJ57</f>
        <v>4092.6932206825</v>
      </c>
      <c r="AL57"/>
      <c r="AM57"/>
      <c r="AN57"/>
      <c r="AO57"/>
      <c r="AU57" s="12">
        <v>1197</v>
      </c>
      <c r="AV57" s="12">
        <v>1497</v>
      </c>
      <c r="AW57" s="32">
        <v>0.444</v>
      </c>
      <c r="AX57" s="33">
        <v>0.887</v>
      </c>
      <c r="AY57" s="34">
        <f t="shared" ref="AY57:AY70" si="34">AU57*AW57+AV57*AX57</f>
        <v>1859.307</v>
      </c>
      <c r="AZ57" s="12">
        <v>1</v>
      </c>
      <c r="BA57" s="12">
        <v>0.89</v>
      </c>
      <c r="BB57" s="12">
        <v>3.21</v>
      </c>
      <c r="BC57" s="35">
        <f t="shared" ref="BC57:BC70" si="35">1+BA57*BB57</f>
        <v>3.8569</v>
      </c>
      <c r="BD57" s="12">
        <v>1.225</v>
      </c>
      <c r="BE57" s="12">
        <v>0.5</v>
      </c>
      <c r="BF57" s="36">
        <f t="shared" ref="BF57:BF70" si="36">AY57*AZ57*BC57*BD57*BE57</f>
        <v>4392.33621558375</v>
      </c>
      <c r="BG57"/>
      <c r="BH57"/>
      <c r="BI57"/>
      <c r="BJ57"/>
      <c r="BP57" s="12">
        <v>1197</v>
      </c>
      <c r="BQ57" s="12">
        <v>1497</v>
      </c>
      <c r="BR57" s="32">
        <v>0.444</v>
      </c>
      <c r="BS57" s="33">
        <v>0.887</v>
      </c>
      <c r="BT57" s="34">
        <f t="shared" ref="BT57:BT70" si="37">BP57*BR57+BQ57*BS57</f>
        <v>1859.307</v>
      </c>
      <c r="BU57" s="12">
        <v>1</v>
      </c>
      <c r="BV57" s="12">
        <v>0.89</v>
      </c>
      <c r="BW57" s="12">
        <v>4.01</v>
      </c>
      <c r="BX57" s="35">
        <f t="shared" ref="BX57:BX70" si="38">1+BV57*BW57</f>
        <v>4.5689</v>
      </c>
      <c r="BY57" s="12">
        <v>1.225</v>
      </c>
      <c r="BZ57" s="12">
        <v>0.5</v>
      </c>
      <c r="CA57" s="36">
        <f t="shared" ref="CA57:CA70" si="39">BT57*BU57*BX57*BY57*BZ57</f>
        <v>5203.17999828375</v>
      </c>
      <c r="CB57"/>
      <c r="CC57"/>
      <c r="CD57"/>
      <c r="CE57"/>
    </row>
    <row r="58" s="1" customFormat="1" customHeight="1" spans="26:83">
      <c r="Z58" s="12">
        <v>1197</v>
      </c>
      <c r="AA58" s="12">
        <v>1354</v>
      </c>
      <c r="AB58" s="32">
        <v>0.577</v>
      </c>
      <c r="AC58" s="33">
        <v>1.153</v>
      </c>
      <c r="AD58" s="34">
        <f t="shared" si="31"/>
        <v>2251.831</v>
      </c>
      <c r="AE58" s="12">
        <v>1</v>
      </c>
      <c r="AF58" s="12">
        <v>0.89</v>
      </c>
      <c r="AG58" s="12">
        <v>3.21</v>
      </c>
      <c r="AH58" s="35">
        <f t="shared" si="32"/>
        <v>3.8569</v>
      </c>
      <c r="AI58" s="12">
        <v>1.225</v>
      </c>
      <c r="AJ58" s="12">
        <v>0.5</v>
      </c>
      <c r="AK58" s="36">
        <f t="shared" si="33"/>
        <v>5319.61577763875</v>
      </c>
      <c r="AL58"/>
      <c r="AM58"/>
      <c r="AN58"/>
      <c r="AO58"/>
      <c r="AU58" s="12">
        <v>1197</v>
      </c>
      <c r="AV58" s="12">
        <v>1497</v>
      </c>
      <c r="AW58" s="32">
        <v>0.577</v>
      </c>
      <c r="AX58" s="33">
        <v>1.153</v>
      </c>
      <c r="AY58" s="34">
        <f t="shared" si="34"/>
        <v>2416.71</v>
      </c>
      <c r="AZ58" s="12">
        <v>1</v>
      </c>
      <c r="BA58" s="12">
        <v>0.89</v>
      </c>
      <c r="BB58" s="12">
        <v>3.21</v>
      </c>
      <c r="BC58" s="35">
        <f t="shared" si="35"/>
        <v>3.8569</v>
      </c>
      <c r="BD58" s="12">
        <v>1.225</v>
      </c>
      <c r="BE58" s="12">
        <v>0.5</v>
      </c>
      <c r="BF58" s="36">
        <f t="shared" si="36"/>
        <v>5709.1178893875</v>
      </c>
      <c r="BG58"/>
      <c r="BH58"/>
      <c r="BI58"/>
      <c r="BJ58"/>
      <c r="BP58" s="12">
        <v>1197</v>
      </c>
      <c r="BQ58" s="12">
        <v>1497</v>
      </c>
      <c r="BR58" s="32">
        <v>0.577</v>
      </c>
      <c r="BS58" s="33">
        <v>1.153</v>
      </c>
      <c r="BT58" s="34">
        <f t="shared" si="37"/>
        <v>2416.71</v>
      </c>
      <c r="BU58" s="12">
        <v>1</v>
      </c>
      <c r="BV58" s="12">
        <v>0.89</v>
      </c>
      <c r="BW58" s="12">
        <v>4.01</v>
      </c>
      <c r="BX58" s="35">
        <f t="shared" si="38"/>
        <v>4.5689</v>
      </c>
      <c r="BY58" s="12">
        <v>1.225</v>
      </c>
      <c r="BZ58" s="12">
        <v>0.5</v>
      </c>
      <c r="CA58" s="36">
        <f t="shared" si="39"/>
        <v>6763.0451203875</v>
      </c>
      <c r="CB58"/>
      <c r="CC58"/>
      <c r="CD58"/>
      <c r="CE58"/>
    </row>
    <row r="59" s="1" customFormat="1" customHeight="1" spans="26:83">
      <c r="Z59" s="12">
        <v>1197</v>
      </c>
      <c r="AA59" s="12">
        <v>1354</v>
      </c>
      <c r="AB59" s="32">
        <v>0.444</v>
      </c>
      <c r="AC59" s="33">
        <v>0.887</v>
      </c>
      <c r="AD59" s="34">
        <f t="shared" si="31"/>
        <v>1732.466</v>
      </c>
      <c r="AE59" s="12">
        <v>1</v>
      </c>
      <c r="AF59" s="12">
        <v>0.89</v>
      </c>
      <c r="AG59" s="12">
        <v>3.21</v>
      </c>
      <c r="AH59" s="35">
        <f t="shared" si="32"/>
        <v>3.8569</v>
      </c>
      <c r="AI59" s="12">
        <v>1.225</v>
      </c>
      <c r="AJ59" s="12">
        <v>0.5</v>
      </c>
      <c r="AK59" s="36">
        <f t="shared" si="33"/>
        <v>4092.6932206825</v>
      </c>
      <c r="AL59"/>
      <c r="AM59"/>
      <c r="AN59"/>
      <c r="AO59"/>
      <c r="AU59" s="12">
        <v>1197</v>
      </c>
      <c r="AV59" s="12">
        <v>1497</v>
      </c>
      <c r="AW59" s="32">
        <v>0.444</v>
      </c>
      <c r="AX59" s="33">
        <v>0.887</v>
      </c>
      <c r="AY59" s="34">
        <f t="shared" si="34"/>
        <v>1859.307</v>
      </c>
      <c r="AZ59" s="12">
        <v>1</v>
      </c>
      <c r="BA59" s="12">
        <v>0.89</v>
      </c>
      <c r="BB59" s="12">
        <v>3.21</v>
      </c>
      <c r="BC59" s="35">
        <f t="shared" si="35"/>
        <v>3.8569</v>
      </c>
      <c r="BD59" s="12">
        <v>1.225</v>
      </c>
      <c r="BE59" s="12">
        <v>0.5</v>
      </c>
      <c r="BF59" s="36">
        <f t="shared" si="36"/>
        <v>4392.33621558375</v>
      </c>
      <c r="BG59"/>
      <c r="BH59"/>
      <c r="BI59"/>
      <c r="BJ59"/>
      <c r="BP59" s="12">
        <v>1197</v>
      </c>
      <c r="BQ59" s="12">
        <v>1497</v>
      </c>
      <c r="BR59" s="32">
        <v>0.444</v>
      </c>
      <c r="BS59" s="33">
        <v>0.887</v>
      </c>
      <c r="BT59" s="34">
        <f t="shared" si="37"/>
        <v>1859.307</v>
      </c>
      <c r="BU59" s="12">
        <v>1</v>
      </c>
      <c r="BV59" s="12">
        <v>0.89</v>
      </c>
      <c r="BW59" s="12">
        <v>4.01</v>
      </c>
      <c r="BX59" s="35">
        <f t="shared" si="38"/>
        <v>4.5689</v>
      </c>
      <c r="BY59" s="12">
        <v>1.225</v>
      </c>
      <c r="BZ59" s="12">
        <v>0.5</v>
      </c>
      <c r="CA59" s="36">
        <f t="shared" si="39"/>
        <v>5203.17999828375</v>
      </c>
      <c r="CB59"/>
      <c r="CC59"/>
      <c r="CD59"/>
      <c r="CE59"/>
    </row>
    <row r="60" s="1" customFormat="1" customHeight="1" spans="26:83">
      <c r="Z60" s="12">
        <v>1197</v>
      </c>
      <c r="AA60" s="12">
        <v>1354</v>
      </c>
      <c r="AB60" s="32">
        <v>0.577</v>
      </c>
      <c r="AC60" s="33">
        <v>1.153</v>
      </c>
      <c r="AD60" s="34">
        <f t="shared" si="31"/>
        <v>2251.831</v>
      </c>
      <c r="AE60" s="12">
        <v>1</v>
      </c>
      <c r="AF60" s="12">
        <v>0.89</v>
      </c>
      <c r="AG60" s="12">
        <v>3.21</v>
      </c>
      <c r="AH60" s="35">
        <f t="shared" si="32"/>
        <v>3.8569</v>
      </c>
      <c r="AI60" s="12">
        <v>1.225</v>
      </c>
      <c r="AJ60" s="12">
        <v>0.5</v>
      </c>
      <c r="AK60" s="36">
        <f t="shared" si="33"/>
        <v>5319.61577763875</v>
      </c>
      <c r="AL60"/>
      <c r="AM60"/>
      <c r="AN60"/>
      <c r="AO60"/>
      <c r="AU60" s="12">
        <v>1197</v>
      </c>
      <c r="AV60" s="12">
        <v>1497</v>
      </c>
      <c r="AW60" s="32">
        <v>0.577</v>
      </c>
      <c r="AX60" s="33">
        <v>1.153</v>
      </c>
      <c r="AY60" s="34">
        <f t="shared" si="34"/>
        <v>2416.71</v>
      </c>
      <c r="AZ60" s="12">
        <v>1</v>
      </c>
      <c r="BA60" s="12">
        <v>0.89</v>
      </c>
      <c r="BB60" s="12">
        <v>3.21</v>
      </c>
      <c r="BC60" s="35">
        <f t="shared" si="35"/>
        <v>3.8569</v>
      </c>
      <c r="BD60" s="12">
        <v>1.225</v>
      </c>
      <c r="BE60" s="12">
        <v>0.5</v>
      </c>
      <c r="BF60" s="36">
        <f t="shared" si="36"/>
        <v>5709.1178893875</v>
      </c>
      <c r="BG60"/>
      <c r="BH60"/>
      <c r="BI60"/>
      <c r="BJ60"/>
      <c r="BP60" s="12">
        <v>1197</v>
      </c>
      <c r="BQ60" s="12">
        <v>1497</v>
      </c>
      <c r="BR60" s="32">
        <v>0.577</v>
      </c>
      <c r="BS60" s="33">
        <v>1.153</v>
      </c>
      <c r="BT60" s="34">
        <f t="shared" si="37"/>
        <v>2416.71</v>
      </c>
      <c r="BU60" s="12">
        <v>1</v>
      </c>
      <c r="BV60" s="12">
        <v>0.89</v>
      </c>
      <c r="BW60" s="12">
        <v>4.01</v>
      </c>
      <c r="BX60" s="35">
        <f t="shared" si="38"/>
        <v>4.5689</v>
      </c>
      <c r="BY60" s="12">
        <v>1.225</v>
      </c>
      <c r="BZ60" s="12">
        <v>0.5</v>
      </c>
      <c r="CA60" s="36">
        <f t="shared" si="39"/>
        <v>6763.0451203875</v>
      </c>
      <c r="CB60"/>
      <c r="CC60"/>
      <c r="CD60"/>
      <c r="CE60"/>
    </row>
    <row r="61" s="1" customFormat="1" customHeight="1" spans="26:83">
      <c r="Z61" s="12">
        <v>1197</v>
      </c>
      <c r="AA61" s="12">
        <v>1354</v>
      </c>
      <c r="AB61" s="32">
        <v>0.444</v>
      </c>
      <c r="AC61" s="33">
        <v>0.887</v>
      </c>
      <c r="AD61" s="34">
        <f t="shared" si="31"/>
        <v>1732.466</v>
      </c>
      <c r="AE61" s="12">
        <v>1</v>
      </c>
      <c r="AF61" s="12">
        <v>0.89</v>
      </c>
      <c r="AG61" s="12">
        <v>3.21</v>
      </c>
      <c r="AH61" s="35">
        <f t="shared" si="32"/>
        <v>3.8569</v>
      </c>
      <c r="AI61" s="12">
        <v>1.225</v>
      </c>
      <c r="AJ61" s="12">
        <v>0.5</v>
      </c>
      <c r="AK61" s="36">
        <f t="shared" si="33"/>
        <v>4092.6932206825</v>
      </c>
      <c r="AL61"/>
      <c r="AM61"/>
      <c r="AN61"/>
      <c r="AO61"/>
      <c r="AU61" s="12">
        <v>1197</v>
      </c>
      <c r="AV61" s="12">
        <v>1497</v>
      </c>
      <c r="AW61" s="32">
        <v>0.444</v>
      </c>
      <c r="AX61" s="33">
        <v>0.887</v>
      </c>
      <c r="AY61" s="34">
        <f t="shared" si="34"/>
        <v>1859.307</v>
      </c>
      <c r="AZ61" s="12">
        <v>1</v>
      </c>
      <c r="BA61" s="12">
        <v>0.89</v>
      </c>
      <c r="BB61" s="12">
        <v>3.21</v>
      </c>
      <c r="BC61" s="35">
        <f t="shared" si="35"/>
        <v>3.8569</v>
      </c>
      <c r="BD61" s="12">
        <v>1.225</v>
      </c>
      <c r="BE61" s="12">
        <v>0.5</v>
      </c>
      <c r="BF61" s="36">
        <f t="shared" si="36"/>
        <v>4392.33621558375</v>
      </c>
      <c r="BG61"/>
      <c r="BH61"/>
      <c r="BI61"/>
      <c r="BJ61"/>
      <c r="BP61" s="12">
        <v>1197</v>
      </c>
      <c r="BQ61" s="12">
        <v>1497</v>
      </c>
      <c r="BR61" s="32">
        <v>0.444</v>
      </c>
      <c r="BS61" s="33">
        <v>0.887</v>
      </c>
      <c r="BT61" s="34">
        <f t="shared" si="37"/>
        <v>1859.307</v>
      </c>
      <c r="BU61" s="12">
        <v>1</v>
      </c>
      <c r="BV61" s="12">
        <v>0.89</v>
      </c>
      <c r="BW61" s="12">
        <v>4.01</v>
      </c>
      <c r="BX61" s="35">
        <f t="shared" si="38"/>
        <v>4.5689</v>
      </c>
      <c r="BY61" s="12">
        <v>1.225</v>
      </c>
      <c r="BZ61" s="12">
        <v>0.5</v>
      </c>
      <c r="CA61" s="36">
        <f t="shared" si="39"/>
        <v>5203.17999828375</v>
      </c>
      <c r="CB61"/>
      <c r="CC61"/>
      <c r="CD61"/>
      <c r="CE61"/>
    </row>
    <row r="62" s="1" customFormat="1" customHeight="1" spans="26:83">
      <c r="Z62" s="12">
        <v>1197</v>
      </c>
      <c r="AA62" s="12">
        <v>1354</v>
      </c>
      <c r="AB62" s="32">
        <v>0.577</v>
      </c>
      <c r="AC62" s="33">
        <v>1.153</v>
      </c>
      <c r="AD62" s="34">
        <f t="shared" si="31"/>
        <v>2251.831</v>
      </c>
      <c r="AE62" s="12">
        <v>1</v>
      </c>
      <c r="AF62" s="12">
        <v>0.89</v>
      </c>
      <c r="AG62" s="12">
        <v>3.21</v>
      </c>
      <c r="AH62" s="35">
        <f t="shared" si="32"/>
        <v>3.8569</v>
      </c>
      <c r="AI62" s="12">
        <v>1.225</v>
      </c>
      <c r="AJ62" s="12">
        <v>0.5</v>
      </c>
      <c r="AK62" s="36">
        <f t="shared" si="33"/>
        <v>5319.61577763875</v>
      </c>
      <c r="AL62"/>
      <c r="AM62"/>
      <c r="AN62"/>
      <c r="AO62"/>
      <c r="AU62" s="12">
        <v>1197</v>
      </c>
      <c r="AV62" s="12">
        <v>1497</v>
      </c>
      <c r="AW62" s="32">
        <v>0.577</v>
      </c>
      <c r="AX62" s="33">
        <v>1.153</v>
      </c>
      <c r="AY62" s="34">
        <f t="shared" si="34"/>
        <v>2416.71</v>
      </c>
      <c r="AZ62" s="12">
        <v>1</v>
      </c>
      <c r="BA62" s="12">
        <v>0.89</v>
      </c>
      <c r="BB62" s="12">
        <v>3.21</v>
      </c>
      <c r="BC62" s="35">
        <f t="shared" si="35"/>
        <v>3.8569</v>
      </c>
      <c r="BD62" s="12">
        <v>1.225</v>
      </c>
      <c r="BE62" s="12">
        <v>0.5</v>
      </c>
      <c r="BF62" s="36">
        <f t="shared" si="36"/>
        <v>5709.1178893875</v>
      </c>
      <c r="BG62"/>
      <c r="BH62"/>
      <c r="BI62"/>
      <c r="BJ62"/>
      <c r="BP62" s="12">
        <v>1197</v>
      </c>
      <c r="BQ62" s="12">
        <v>1497</v>
      </c>
      <c r="BR62" s="32">
        <v>0.577</v>
      </c>
      <c r="BS62" s="33">
        <v>1.153</v>
      </c>
      <c r="BT62" s="34">
        <f t="shared" si="37"/>
        <v>2416.71</v>
      </c>
      <c r="BU62" s="12">
        <v>1</v>
      </c>
      <c r="BV62" s="12">
        <v>0.89</v>
      </c>
      <c r="BW62" s="12">
        <v>4.01</v>
      </c>
      <c r="BX62" s="35">
        <f t="shared" si="38"/>
        <v>4.5689</v>
      </c>
      <c r="BY62" s="12">
        <v>1.225</v>
      </c>
      <c r="BZ62" s="12">
        <v>0.5</v>
      </c>
      <c r="CA62" s="36">
        <f t="shared" si="39"/>
        <v>6763.0451203875</v>
      </c>
      <c r="CB62"/>
      <c r="CC62"/>
      <c r="CD62"/>
      <c r="CE62"/>
    </row>
    <row r="63" s="1" customFormat="1" customHeight="1" spans="26:83">
      <c r="Z63" s="12">
        <v>1197</v>
      </c>
      <c r="AA63" s="12">
        <v>1354</v>
      </c>
      <c r="AB63" s="32">
        <v>0.444</v>
      </c>
      <c r="AC63" s="33">
        <v>0.887</v>
      </c>
      <c r="AD63" s="34">
        <f t="shared" si="31"/>
        <v>1732.466</v>
      </c>
      <c r="AE63" s="12">
        <v>1</v>
      </c>
      <c r="AF63" s="12">
        <v>0.89</v>
      </c>
      <c r="AG63" s="12">
        <v>3.21</v>
      </c>
      <c r="AH63" s="35">
        <f t="shared" si="32"/>
        <v>3.8569</v>
      </c>
      <c r="AI63" s="12">
        <v>1.225</v>
      </c>
      <c r="AJ63" s="12">
        <v>0.5</v>
      </c>
      <c r="AK63" s="36">
        <f t="shared" si="33"/>
        <v>4092.6932206825</v>
      </c>
      <c r="AL63"/>
      <c r="AM63"/>
      <c r="AN63"/>
      <c r="AO63"/>
      <c r="AU63" s="12">
        <v>1197</v>
      </c>
      <c r="AV63" s="12">
        <v>1497</v>
      </c>
      <c r="AW63" s="32">
        <v>0.444</v>
      </c>
      <c r="AX63" s="33">
        <v>0.887</v>
      </c>
      <c r="AY63" s="34">
        <f t="shared" si="34"/>
        <v>1859.307</v>
      </c>
      <c r="AZ63" s="12">
        <v>1</v>
      </c>
      <c r="BA63" s="12">
        <v>0.89</v>
      </c>
      <c r="BB63" s="12">
        <v>3.21</v>
      </c>
      <c r="BC63" s="35">
        <f t="shared" si="35"/>
        <v>3.8569</v>
      </c>
      <c r="BD63" s="12">
        <v>1.225</v>
      </c>
      <c r="BE63" s="12">
        <v>0.5</v>
      </c>
      <c r="BF63" s="36">
        <f t="shared" si="36"/>
        <v>4392.33621558375</v>
      </c>
      <c r="BG63"/>
      <c r="BH63"/>
      <c r="BI63"/>
      <c r="BJ63"/>
      <c r="BP63" s="12">
        <v>1197</v>
      </c>
      <c r="BQ63" s="12">
        <v>1497</v>
      </c>
      <c r="BR63" s="32">
        <v>0.444</v>
      </c>
      <c r="BS63" s="33">
        <v>0.887</v>
      </c>
      <c r="BT63" s="34">
        <f t="shared" si="37"/>
        <v>1859.307</v>
      </c>
      <c r="BU63" s="12">
        <v>1</v>
      </c>
      <c r="BV63" s="12">
        <v>0.89</v>
      </c>
      <c r="BW63" s="12">
        <v>4.01</v>
      </c>
      <c r="BX63" s="35">
        <f t="shared" si="38"/>
        <v>4.5689</v>
      </c>
      <c r="BY63" s="12">
        <v>1.225</v>
      </c>
      <c r="BZ63" s="12">
        <v>0.5</v>
      </c>
      <c r="CA63" s="36">
        <f t="shared" si="39"/>
        <v>5203.17999828375</v>
      </c>
      <c r="CB63"/>
      <c r="CC63"/>
      <c r="CD63"/>
      <c r="CE63"/>
    </row>
    <row r="64" s="1" customFormat="1" customHeight="1" spans="26:83">
      <c r="Z64" s="12">
        <v>1197</v>
      </c>
      <c r="AA64" s="12">
        <v>1354</v>
      </c>
      <c r="AB64" s="32">
        <v>0.577</v>
      </c>
      <c r="AC64" s="33">
        <v>1.153</v>
      </c>
      <c r="AD64" s="34">
        <f t="shared" si="31"/>
        <v>2251.831</v>
      </c>
      <c r="AE64" s="12">
        <v>1</v>
      </c>
      <c r="AF64" s="12">
        <v>0.89</v>
      </c>
      <c r="AG64" s="12">
        <v>3.21</v>
      </c>
      <c r="AH64" s="35">
        <f t="shared" si="32"/>
        <v>3.8569</v>
      </c>
      <c r="AI64" s="12">
        <v>1.225</v>
      </c>
      <c r="AJ64" s="12">
        <v>0.5</v>
      </c>
      <c r="AK64" s="36">
        <f t="shared" si="33"/>
        <v>5319.61577763875</v>
      </c>
      <c r="AL64"/>
      <c r="AM64"/>
      <c r="AN64"/>
      <c r="AO64"/>
      <c r="AU64" s="12">
        <v>1197</v>
      </c>
      <c r="AV64" s="12">
        <v>1497</v>
      </c>
      <c r="AW64" s="32">
        <v>0.577</v>
      </c>
      <c r="AX64" s="33">
        <v>1.153</v>
      </c>
      <c r="AY64" s="34">
        <f t="shared" si="34"/>
        <v>2416.71</v>
      </c>
      <c r="AZ64" s="12">
        <v>1</v>
      </c>
      <c r="BA64" s="12">
        <v>0.89</v>
      </c>
      <c r="BB64" s="12">
        <v>3.21</v>
      </c>
      <c r="BC64" s="35">
        <f t="shared" si="35"/>
        <v>3.8569</v>
      </c>
      <c r="BD64" s="12">
        <v>1.225</v>
      </c>
      <c r="BE64" s="12">
        <v>0.5</v>
      </c>
      <c r="BF64" s="36">
        <f t="shared" si="36"/>
        <v>5709.1178893875</v>
      </c>
      <c r="BG64"/>
      <c r="BH64"/>
      <c r="BI64"/>
      <c r="BJ64"/>
      <c r="BP64" s="12">
        <v>1197</v>
      </c>
      <c r="BQ64" s="12">
        <v>1497</v>
      </c>
      <c r="BR64" s="32">
        <v>0.577</v>
      </c>
      <c r="BS64" s="33">
        <v>1.153</v>
      </c>
      <c r="BT64" s="34">
        <f t="shared" si="37"/>
        <v>2416.71</v>
      </c>
      <c r="BU64" s="12">
        <v>1</v>
      </c>
      <c r="BV64" s="12">
        <v>0.89</v>
      </c>
      <c r="BW64" s="12">
        <v>4.01</v>
      </c>
      <c r="BX64" s="35">
        <f t="shared" si="38"/>
        <v>4.5689</v>
      </c>
      <c r="BY64" s="12">
        <v>1.225</v>
      </c>
      <c r="BZ64" s="12">
        <v>0.5</v>
      </c>
      <c r="CA64" s="36">
        <f t="shared" si="39"/>
        <v>6763.0451203875</v>
      </c>
      <c r="CB64"/>
      <c r="CC64"/>
      <c r="CD64"/>
      <c r="CE64"/>
    </row>
    <row r="65" s="1" customFormat="1" customHeight="1" spans="26:83">
      <c r="Z65" s="12">
        <v>1197</v>
      </c>
      <c r="AA65" s="12">
        <v>1354</v>
      </c>
      <c r="AB65" s="32">
        <v>0.444</v>
      </c>
      <c r="AC65" s="33">
        <v>0.887</v>
      </c>
      <c r="AD65" s="34">
        <f t="shared" si="31"/>
        <v>1732.466</v>
      </c>
      <c r="AE65" s="12">
        <v>1</v>
      </c>
      <c r="AF65" s="12">
        <v>0.89</v>
      </c>
      <c r="AG65" s="12">
        <v>3.21</v>
      </c>
      <c r="AH65" s="35">
        <f t="shared" si="32"/>
        <v>3.8569</v>
      </c>
      <c r="AI65" s="12">
        <v>1.225</v>
      </c>
      <c r="AJ65" s="12">
        <v>0.5</v>
      </c>
      <c r="AK65" s="36">
        <f t="shared" si="33"/>
        <v>4092.6932206825</v>
      </c>
      <c r="AL65"/>
      <c r="AM65"/>
      <c r="AN65"/>
      <c r="AO65"/>
      <c r="AU65" s="12">
        <v>1197</v>
      </c>
      <c r="AV65" s="12">
        <v>1497</v>
      </c>
      <c r="AW65" s="32">
        <v>0.444</v>
      </c>
      <c r="AX65" s="33">
        <v>0.887</v>
      </c>
      <c r="AY65" s="34">
        <f t="shared" si="34"/>
        <v>1859.307</v>
      </c>
      <c r="AZ65" s="12">
        <v>1</v>
      </c>
      <c r="BA65" s="12">
        <v>0.89</v>
      </c>
      <c r="BB65" s="12">
        <v>3.21</v>
      </c>
      <c r="BC65" s="35">
        <f t="shared" si="35"/>
        <v>3.8569</v>
      </c>
      <c r="BD65" s="12">
        <v>1.225</v>
      </c>
      <c r="BE65" s="12">
        <v>0.5</v>
      </c>
      <c r="BF65" s="36">
        <f t="shared" si="36"/>
        <v>4392.33621558375</v>
      </c>
      <c r="BG65"/>
      <c r="BH65"/>
      <c r="BI65"/>
      <c r="BJ65"/>
      <c r="BP65" s="12">
        <v>1197</v>
      </c>
      <c r="BQ65" s="12">
        <v>1497</v>
      </c>
      <c r="BR65" s="32">
        <v>0.444</v>
      </c>
      <c r="BS65" s="33">
        <v>0.887</v>
      </c>
      <c r="BT65" s="34">
        <f t="shared" si="37"/>
        <v>1859.307</v>
      </c>
      <c r="BU65" s="12">
        <v>1</v>
      </c>
      <c r="BV65" s="12">
        <v>0.89</v>
      </c>
      <c r="BW65" s="12">
        <v>4.01</v>
      </c>
      <c r="BX65" s="35">
        <f t="shared" si="38"/>
        <v>4.5689</v>
      </c>
      <c r="BY65" s="12">
        <v>1.225</v>
      </c>
      <c r="BZ65" s="12">
        <v>0.5</v>
      </c>
      <c r="CA65" s="36">
        <f t="shared" si="39"/>
        <v>5203.17999828375</v>
      </c>
      <c r="CB65"/>
      <c r="CC65"/>
      <c r="CD65"/>
      <c r="CE65"/>
    </row>
    <row r="66" s="1" customFormat="1" customHeight="1" spans="26:83">
      <c r="Z66" s="12">
        <v>1197</v>
      </c>
      <c r="AA66" s="12">
        <v>1354</v>
      </c>
      <c r="AB66" s="32">
        <v>0.577</v>
      </c>
      <c r="AC66" s="33">
        <v>1.153</v>
      </c>
      <c r="AD66" s="34">
        <f t="shared" si="31"/>
        <v>2251.831</v>
      </c>
      <c r="AE66" s="12">
        <v>1</v>
      </c>
      <c r="AF66" s="12">
        <v>0.89</v>
      </c>
      <c r="AG66" s="12">
        <v>3.21</v>
      </c>
      <c r="AH66" s="35">
        <f t="shared" si="32"/>
        <v>3.8569</v>
      </c>
      <c r="AI66" s="12">
        <v>1.225</v>
      </c>
      <c r="AJ66" s="12">
        <v>0.5</v>
      </c>
      <c r="AK66" s="36">
        <f t="shared" si="33"/>
        <v>5319.61577763875</v>
      </c>
      <c r="AL66"/>
      <c r="AM66"/>
      <c r="AN66"/>
      <c r="AO66"/>
      <c r="AU66" s="12">
        <v>1197</v>
      </c>
      <c r="AV66" s="12">
        <v>1497</v>
      </c>
      <c r="AW66" s="32">
        <v>0.577</v>
      </c>
      <c r="AX66" s="33">
        <v>1.153</v>
      </c>
      <c r="AY66" s="34">
        <f t="shared" si="34"/>
        <v>2416.71</v>
      </c>
      <c r="AZ66" s="12">
        <v>1</v>
      </c>
      <c r="BA66" s="12">
        <v>0.89</v>
      </c>
      <c r="BB66" s="12">
        <v>3.21</v>
      </c>
      <c r="BC66" s="35">
        <f t="shared" si="35"/>
        <v>3.8569</v>
      </c>
      <c r="BD66" s="12">
        <v>1.225</v>
      </c>
      <c r="BE66" s="12">
        <v>0.5</v>
      </c>
      <c r="BF66" s="36">
        <f t="shared" si="36"/>
        <v>5709.1178893875</v>
      </c>
      <c r="BG66"/>
      <c r="BH66"/>
      <c r="BI66"/>
      <c r="BJ66"/>
      <c r="BP66" s="12">
        <v>1197</v>
      </c>
      <c r="BQ66" s="12">
        <v>1497</v>
      </c>
      <c r="BR66" s="32">
        <v>0.577</v>
      </c>
      <c r="BS66" s="33">
        <v>1.153</v>
      </c>
      <c r="BT66" s="34">
        <f t="shared" si="37"/>
        <v>2416.71</v>
      </c>
      <c r="BU66" s="12">
        <v>1</v>
      </c>
      <c r="BV66" s="12">
        <v>0.89</v>
      </c>
      <c r="BW66" s="12">
        <v>4.01</v>
      </c>
      <c r="BX66" s="35">
        <f t="shared" si="38"/>
        <v>4.5689</v>
      </c>
      <c r="BY66" s="12">
        <v>1.225</v>
      </c>
      <c r="BZ66" s="12">
        <v>0.5</v>
      </c>
      <c r="CA66" s="36">
        <f t="shared" si="39"/>
        <v>6763.0451203875</v>
      </c>
      <c r="CB66"/>
      <c r="CC66"/>
      <c r="CD66"/>
      <c r="CE66"/>
    </row>
    <row r="67" s="1" customFormat="1" customHeight="1" spans="26:83">
      <c r="Z67" s="12">
        <v>1197</v>
      </c>
      <c r="AA67" s="12">
        <v>1354</v>
      </c>
      <c r="AB67" s="32">
        <v>0.444</v>
      </c>
      <c r="AC67" s="33">
        <v>0.887</v>
      </c>
      <c r="AD67" s="34">
        <f t="shared" si="31"/>
        <v>1732.466</v>
      </c>
      <c r="AE67" s="12">
        <v>1</v>
      </c>
      <c r="AF67" s="12">
        <v>0.89</v>
      </c>
      <c r="AG67" s="12">
        <v>3.21</v>
      </c>
      <c r="AH67" s="35">
        <f t="shared" si="32"/>
        <v>3.8569</v>
      </c>
      <c r="AI67" s="12">
        <v>1.225</v>
      </c>
      <c r="AJ67" s="12">
        <v>0.5</v>
      </c>
      <c r="AK67" s="36">
        <f t="shared" si="33"/>
        <v>4092.6932206825</v>
      </c>
      <c r="AL67"/>
      <c r="AM67"/>
      <c r="AN67"/>
      <c r="AO67"/>
      <c r="AU67" s="12">
        <v>1197</v>
      </c>
      <c r="AV67" s="12">
        <v>1497</v>
      </c>
      <c r="AW67" s="32">
        <v>0.444</v>
      </c>
      <c r="AX67" s="33">
        <v>0.887</v>
      </c>
      <c r="AY67" s="34">
        <f t="shared" si="34"/>
        <v>1859.307</v>
      </c>
      <c r="AZ67" s="12">
        <v>1</v>
      </c>
      <c r="BA67" s="12">
        <v>0.89</v>
      </c>
      <c r="BB67" s="12">
        <v>3.21</v>
      </c>
      <c r="BC67" s="35">
        <f t="shared" si="35"/>
        <v>3.8569</v>
      </c>
      <c r="BD67" s="12">
        <v>1.225</v>
      </c>
      <c r="BE67" s="12">
        <v>0.5</v>
      </c>
      <c r="BF67" s="36">
        <f t="shared" si="36"/>
        <v>4392.33621558375</v>
      </c>
      <c r="BG67"/>
      <c r="BH67"/>
      <c r="BI67"/>
      <c r="BJ67"/>
      <c r="BP67" s="12">
        <v>1197</v>
      </c>
      <c r="BQ67" s="12">
        <v>1497</v>
      </c>
      <c r="BR67" s="32">
        <v>0.444</v>
      </c>
      <c r="BS67" s="33">
        <v>0.887</v>
      </c>
      <c r="BT67" s="34">
        <f t="shared" si="37"/>
        <v>1859.307</v>
      </c>
      <c r="BU67" s="12">
        <v>1</v>
      </c>
      <c r="BV67" s="12">
        <v>0.89</v>
      </c>
      <c r="BW67" s="12">
        <v>4.01</v>
      </c>
      <c r="BX67" s="35">
        <f t="shared" si="38"/>
        <v>4.5689</v>
      </c>
      <c r="BY67" s="12">
        <v>1.225</v>
      </c>
      <c r="BZ67" s="12">
        <v>0.5</v>
      </c>
      <c r="CA67" s="36">
        <f t="shared" si="39"/>
        <v>5203.17999828375</v>
      </c>
      <c r="CB67"/>
      <c r="CC67"/>
      <c r="CD67"/>
      <c r="CE67"/>
    </row>
    <row r="68" s="1" customFormat="1" customHeight="1" spans="26:83">
      <c r="Z68" s="12">
        <v>1197</v>
      </c>
      <c r="AA68" s="12">
        <v>1354</v>
      </c>
      <c r="AB68" s="32">
        <v>0.577</v>
      </c>
      <c r="AC68" s="33">
        <v>1.153</v>
      </c>
      <c r="AD68" s="34">
        <f t="shared" si="31"/>
        <v>2251.831</v>
      </c>
      <c r="AE68" s="12">
        <v>1</v>
      </c>
      <c r="AF68" s="12">
        <v>0.89</v>
      </c>
      <c r="AG68" s="12">
        <v>3.21</v>
      </c>
      <c r="AH68" s="35">
        <f t="shared" si="32"/>
        <v>3.8569</v>
      </c>
      <c r="AI68" s="12">
        <v>1.225</v>
      </c>
      <c r="AJ68" s="12">
        <v>0.5</v>
      </c>
      <c r="AK68" s="36">
        <f t="shared" si="33"/>
        <v>5319.61577763875</v>
      </c>
      <c r="AL68"/>
      <c r="AM68"/>
      <c r="AN68"/>
      <c r="AO68"/>
      <c r="AU68" s="12">
        <v>1197</v>
      </c>
      <c r="AV68" s="12">
        <v>1497</v>
      </c>
      <c r="AW68" s="32">
        <v>0.577</v>
      </c>
      <c r="AX68" s="33">
        <v>1.153</v>
      </c>
      <c r="AY68" s="34">
        <f t="shared" si="34"/>
        <v>2416.71</v>
      </c>
      <c r="AZ68" s="12">
        <v>1</v>
      </c>
      <c r="BA68" s="12">
        <v>0.89</v>
      </c>
      <c r="BB68" s="12">
        <v>3.21</v>
      </c>
      <c r="BC68" s="35">
        <f t="shared" si="35"/>
        <v>3.8569</v>
      </c>
      <c r="BD68" s="12">
        <v>1.225</v>
      </c>
      <c r="BE68" s="12">
        <v>0.5</v>
      </c>
      <c r="BF68" s="36">
        <f t="shared" si="36"/>
        <v>5709.1178893875</v>
      </c>
      <c r="BG68"/>
      <c r="BH68"/>
      <c r="BI68"/>
      <c r="BJ68"/>
      <c r="BP68" s="12">
        <v>1197</v>
      </c>
      <c r="BQ68" s="12">
        <v>1497</v>
      </c>
      <c r="BR68" s="32">
        <v>0.577</v>
      </c>
      <c r="BS68" s="33">
        <v>1.153</v>
      </c>
      <c r="BT68" s="34">
        <f t="shared" si="37"/>
        <v>2416.71</v>
      </c>
      <c r="BU68" s="12">
        <v>1</v>
      </c>
      <c r="BV68" s="12">
        <v>0.89</v>
      </c>
      <c r="BW68" s="12">
        <v>4.01</v>
      </c>
      <c r="BX68" s="35">
        <f t="shared" si="38"/>
        <v>4.5689</v>
      </c>
      <c r="BY68" s="12">
        <v>1.225</v>
      </c>
      <c r="BZ68" s="12">
        <v>0.5</v>
      </c>
      <c r="CA68" s="36">
        <f t="shared" si="39"/>
        <v>6763.0451203875</v>
      </c>
      <c r="CB68"/>
      <c r="CC68"/>
      <c r="CD68"/>
      <c r="CE68"/>
    </row>
    <row r="69" s="1" customFormat="1" customHeight="1" spans="26:83">
      <c r="Z69" s="12">
        <v>1197</v>
      </c>
      <c r="AA69" s="12">
        <v>1354</v>
      </c>
      <c r="AB69" s="32">
        <v>4.04</v>
      </c>
      <c r="AC69" s="33">
        <v>8.09</v>
      </c>
      <c r="AD69" s="34">
        <f t="shared" si="31"/>
        <v>15789.74</v>
      </c>
      <c r="AE69" s="12">
        <v>2.2</v>
      </c>
      <c r="AF69" s="12">
        <v>0.89</v>
      </c>
      <c r="AG69" s="12">
        <v>3.21</v>
      </c>
      <c r="AH69" s="35">
        <f t="shared" si="32"/>
        <v>3.8569</v>
      </c>
      <c r="AI69" s="12">
        <v>1.225</v>
      </c>
      <c r="AJ69" s="12">
        <v>0.5</v>
      </c>
      <c r="AK69" s="36">
        <f t="shared" si="33"/>
        <v>82062.006457585</v>
      </c>
      <c r="AL69"/>
      <c r="AM69"/>
      <c r="AN69"/>
      <c r="AO69"/>
      <c r="AU69" s="12">
        <v>1197</v>
      </c>
      <c r="AV69" s="12">
        <v>1497</v>
      </c>
      <c r="AW69" s="32">
        <v>4.04</v>
      </c>
      <c r="AX69" s="33">
        <v>8.09</v>
      </c>
      <c r="AY69" s="34">
        <f t="shared" si="34"/>
        <v>16946.61</v>
      </c>
      <c r="AZ69" s="12">
        <v>2.2</v>
      </c>
      <c r="BA69" s="12">
        <v>0.89</v>
      </c>
      <c r="BB69" s="12">
        <v>3.21</v>
      </c>
      <c r="BC69" s="35">
        <f t="shared" si="35"/>
        <v>3.8569</v>
      </c>
      <c r="BD69" s="12">
        <v>1.225</v>
      </c>
      <c r="BE69" s="12">
        <v>0.5</v>
      </c>
      <c r="BF69" s="36">
        <f t="shared" si="36"/>
        <v>88074.4596968775</v>
      </c>
      <c r="BG69"/>
      <c r="BH69"/>
      <c r="BI69"/>
      <c r="BJ69"/>
      <c r="BP69" s="12">
        <v>1197</v>
      </c>
      <c r="BQ69" s="12">
        <v>1497</v>
      </c>
      <c r="BR69" s="32">
        <v>4.04</v>
      </c>
      <c r="BS69" s="33">
        <v>8.09</v>
      </c>
      <c r="BT69" s="34">
        <f t="shared" si="37"/>
        <v>16946.61</v>
      </c>
      <c r="BU69" s="12">
        <v>2.2</v>
      </c>
      <c r="BV69" s="12">
        <v>0.89</v>
      </c>
      <c r="BW69" s="12">
        <v>4.01</v>
      </c>
      <c r="BX69" s="35">
        <f t="shared" si="38"/>
        <v>4.5689</v>
      </c>
      <c r="BY69" s="12">
        <v>1.225</v>
      </c>
      <c r="BZ69" s="12">
        <v>0.5</v>
      </c>
      <c r="CA69" s="36">
        <f t="shared" si="39"/>
        <v>104333.376263077</v>
      </c>
      <c r="CB69"/>
      <c r="CC69"/>
      <c r="CD69"/>
      <c r="CE69"/>
    </row>
    <row r="70" s="1" customFormat="1" customHeight="1" spans="26:83">
      <c r="Z70" s="12">
        <v>1197</v>
      </c>
      <c r="AA70" s="12">
        <v>1354</v>
      </c>
      <c r="AB70" s="32">
        <v>6.07</v>
      </c>
      <c r="AC70" s="33">
        <v>12.13</v>
      </c>
      <c r="AD70" s="34">
        <f t="shared" si="31"/>
        <v>23689.81</v>
      </c>
      <c r="AE70" s="12">
        <v>2.2</v>
      </c>
      <c r="AF70" s="12">
        <v>0.89</v>
      </c>
      <c r="AG70" s="12">
        <v>3.21</v>
      </c>
      <c r="AH70" s="35">
        <f t="shared" si="32"/>
        <v>3.8569</v>
      </c>
      <c r="AI70" s="12">
        <v>1.225</v>
      </c>
      <c r="AJ70" s="12">
        <v>0.5</v>
      </c>
      <c r="AK70" s="36">
        <f t="shared" si="33"/>
        <v>123120.034984678</v>
      </c>
      <c r="AL70"/>
      <c r="AM70"/>
      <c r="AN70"/>
      <c r="AO70"/>
      <c r="AU70" s="12">
        <v>1197</v>
      </c>
      <c r="AV70" s="12">
        <v>1497</v>
      </c>
      <c r="AW70" s="32">
        <v>6.07</v>
      </c>
      <c r="AX70" s="33">
        <v>12.13</v>
      </c>
      <c r="AY70" s="34">
        <f t="shared" si="34"/>
        <v>25424.4</v>
      </c>
      <c r="AZ70" s="12">
        <v>2.2</v>
      </c>
      <c r="BA70" s="12">
        <v>0.89</v>
      </c>
      <c r="BB70" s="12">
        <v>3.21</v>
      </c>
      <c r="BC70" s="35">
        <f t="shared" si="35"/>
        <v>3.8569</v>
      </c>
      <c r="BD70" s="12">
        <v>1.225</v>
      </c>
      <c r="BE70" s="12">
        <v>0.5</v>
      </c>
      <c r="BF70" s="36">
        <f t="shared" si="36"/>
        <v>132134.9988651</v>
      </c>
      <c r="BG70"/>
      <c r="BH70"/>
      <c r="BI70"/>
      <c r="BJ70"/>
      <c r="BP70" s="12">
        <v>1197</v>
      </c>
      <c r="BQ70" s="12">
        <v>1497</v>
      </c>
      <c r="BR70" s="32">
        <v>6.07</v>
      </c>
      <c r="BS70" s="33">
        <v>12.13</v>
      </c>
      <c r="BT70" s="34">
        <f t="shared" si="37"/>
        <v>25424.4</v>
      </c>
      <c r="BU70" s="12">
        <v>2.2</v>
      </c>
      <c r="BV70" s="12">
        <v>0.89</v>
      </c>
      <c r="BW70" s="12">
        <v>4.01</v>
      </c>
      <c r="BX70" s="35">
        <f t="shared" si="38"/>
        <v>4.5689</v>
      </c>
      <c r="BY70" s="12">
        <v>1.225</v>
      </c>
      <c r="BZ70" s="12">
        <v>0.5</v>
      </c>
      <c r="CA70" s="36">
        <f t="shared" si="39"/>
        <v>156527.6767131</v>
      </c>
      <c r="CB70"/>
      <c r="CC70"/>
      <c r="CD70"/>
      <c r="CE70"/>
    </row>
    <row r="71" s="1" customFormat="1" customHeight="1" spans="26:83">
      <c r="Z71" s="37" t="s">
        <v>41</v>
      </c>
      <c r="AA71" s="37"/>
      <c r="AB71" s="37"/>
      <c r="AC71" s="37"/>
      <c r="AD71" s="37"/>
      <c r="AE71" s="38">
        <f>SUM(AK57:AK70)</f>
        <v>261655.89543219</v>
      </c>
      <c r="AF71" s="38"/>
      <c r="AG71" s="38"/>
      <c r="AH71" s="38"/>
      <c r="AI71" s="38"/>
      <c r="AJ71" s="38"/>
      <c r="AK71" s="38"/>
      <c r="AL71"/>
      <c r="AM71"/>
      <c r="AN71"/>
      <c r="AO71"/>
      <c r="AU71" s="37" t="s">
        <v>41</v>
      </c>
      <c r="AV71" s="37"/>
      <c r="AW71" s="37"/>
      <c r="AX71" s="37"/>
      <c r="AY71" s="37"/>
      <c r="AZ71" s="38">
        <f>SUM(BF57:BF70)</f>
        <v>280818.183191805</v>
      </c>
      <c r="BA71" s="38"/>
      <c r="BB71" s="38"/>
      <c r="BC71" s="38"/>
      <c r="BD71" s="38"/>
      <c r="BE71" s="38"/>
      <c r="BF71" s="38"/>
      <c r="BG71"/>
      <c r="BH71"/>
      <c r="BI71"/>
      <c r="BJ71"/>
      <c r="BP71" s="37" t="s">
        <v>41</v>
      </c>
      <c r="BQ71" s="37"/>
      <c r="BR71" s="37"/>
      <c r="BS71" s="37"/>
      <c r="BT71" s="37"/>
      <c r="BU71" s="38">
        <f>SUM(CA57:CA70)</f>
        <v>332658.403688205</v>
      </c>
      <c r="BV71" s="38"/>
      <c r="BW71" s="38"/>
      <c r="BX71" s="38"/>
      <c r="BY71" s="38"/>
      <c r="BZ71" s="38"/>
      <c r="CA71" s="38"/>
      <c r="CB71"/>
      <c r="CC71"/>
      <c r="CD71"/>
      <c r="CE71"/>
    </row>
    <row r="72" s="1" customFormat="1" customHeight="1" spans="26:83">
      <c r="Z72" s="37"/>
      <c r="AA72" s="37"/>
      <c r="AB72" s="37"/>
      <c r="AC72" s="37"/>
      <c r="AD72" s="37"/>
      <c r="AE72" s="38"/>
      <c r="AF72" s="38"/>
      <c r="AG72" s="38"/>
      <c r="AH72" s="38"/>
      <c r="AI72" s="38"/>
      <c r="AJ72" s="38"/>
      <c r="AK72" s="38"/>
      <c r="AL72"/>
      <c r="AM72"/>
      <c r="AN72"/>
      <c r="AO72"/>
      <c r="AU72" s="37"/>
      <c r="AV72" s="37"/>
      <c r="AW72" s="37"/>
      <c r="AX72" s="37"/>
      <c r="AY72" s="37"/>
      <c r="AZ72" s="38"/>
      <c r="BA72" s="38"/>
      <c r="BB72" s="38"/>
      <c r="BC72" s="38"/>
      <c r="BD72" s="38"/>
      <c r="BE72" s="38"/>
      <c r="BF72" s="38"/>
      <c r="BG72"/>
      <c r="BH72"/>
      <c r="BI72"/>
      <c r="BJ72"/>
      <c r="BP72" s="37"/>
      <c r="BQ72" s="37"/>
      <c r="BR72" s="37"/>
      <c r="BS72" s="37"/>
      <c r="BT72" s="37"/>
      <c r="BU72" s="38"/>
      <c r="BV72" s="38"/>
      <c r="BW72" s="38"/>
      <c r="BX72" s="38"/>
      <c r="BY72" s="38"/>
      <c r="BZ72" s="38"/>
      <c r="CA72" s="38"/>
      <c r="CB72"/>
      <c r="CC72"/>
      <c r="CD72"/>
      <c r="CE72"/>
    </row>
    <row r="73" s="1" customFormat="1" customHeight="1" spans="26:83">
      <c r="Z73" s="37"/>
      <c r="AA73" s="37"/>
      <c r="AB73" s="37"/>
      <c r="AC73" s="37"/>
      <c r="AD73" s="37"/>
      <c r="AE73" s="38"/>
      <c r="AF73" s="38"/>
      <c r="AG73" s="38"/>
      <c r="AH73" s="38"/>
      <c r="AI73" s="38"/>
      <c r="AJ73" s="38"/>
      <c r="AK73" s="38"/>
      <c r="AL73"/>
      <c r="AM73"/>
      <c r="AN73"/>
      <c r="AO73"/>
      <c r="AU73" s="37"/>
      <c r="AV73" s="37"/>
      <c r="AW73" s="37"/>
      <c r="AX73" s="37"/>
      <c r="AY73" s="37"/>
      <c r="AZ73" s="38"/>
      <c r="BA73" s="38"/>
      <c r="BB73" s="38"/>
      <c r="BC73" s="38"/>
      <c r="BD73" s="38"/>
      <c r="BE73" s="38"/>
      <c r="BF73" s="38"/>
      <c r="BG73"/>
      <c r="BH73"/>
      <c r="BI73"/>
      <c r="BJ73"/>
      <c r="BP73" s="37"/>
      <c r="BQ73" s="37"/>
      <c r="BR73" s="37"/>
      <c r="BS73" s="37"/>
      <c r="BT73" s="37"/>
      <c r="BU73" s="38"/>
      <c r="BV73" s="38"/>
      <c r="BW73" s="38"/>
      <c r="BX73" s="38"/>
      <c r="BY73" s="38"/>
      <c r="BZ73" s="38"/>
      <c r="CA73" s="38"/>
      <c r="CB73"/>
      <c r="CC73"/>
      <c r="CD73"/>
      <c r="CE73"/>
    </row>
    <row r="74" s="1" customFormat="1" customHeight="1" spans="26:83">
      <c r="Z74" s="39" t="s">
        <v>28</v>
      </c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/>
      <c r="AM74"/>
      <c r="AN74"/>
      <c r="AO74"/>
      <c r="AU74" s="39" t="s">
        <v>28</v>
      </c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/>
      <c r="BH74"/>
      <c r="BI74"/>
      <c r="BJ74"/>
      <c r="BP74" s="39" t="s">
        <v>28</v>
      </c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/>
      <c r="CC74"/>
      <c r="CD74"/>
      <c r="CE74"/>
    </row>
    <row r="75" s="1" customFormat="1" customHeight="1" spans="26:83">
      <c r="Z75" s="15" t="s">
        <v>6</v>
      </c>
      <c r="AA75" s="15"/>
      <c r="AB75" s="15"/>
      <c r="AC75" s="15"/>
      <c r="AD75" s="15"/>
      <c r="AE75" s="9" t="s">
        <v>32</v>
      </c>
      <c r="AF75" s="9"/>
      <c r="AG75" s="9"/>
      <c r="AH75" s="9"/>
      <c r="AI75" s="10" t="s">
        <v>33</v>
      </c>
      <c r="AJ75" s="10"/>
      <c r="AK75" s="40" t="s">
        <v>12</v>
      </c>
      <c r="AL75"/>
      <c r="AM75"/>
      <c r="AN75"/>
      <c r="AO75"/>
      <c r="AU75" s="15" t="s">
        <v>6</v>
      </c>
      <c r="AV75" s="15"/>
      <c r="AW75" s="15"/>
      <c r="AX75" s="15"/>
      <c r="AY75" s="15"/>
      <c r="AZ75" s="9" t="s">
        <v>32</v>
      </c>
      <c r="BA75" s="9"/>
      <c r="BB75" s="9"/>
      <c r="BC75" s="9"/>
      <c r="BD75" s="10" t="s">
        <v>33</v>
      </c>
      <c r="BE75" s="10"/>
      <c r="BF75" s="40" t="s">
        <v>12</v>
      </c>
      <c r="BG75"/>
      <c r="BH75"/>
      <c r="BI75"/>
      <c r="BJ75"/>
      <c r="BP75" s="15" t="s">
        <v>6</v>
      </c>
      <c r="BQ75" s="15"/>
      <c r="BR75" s="15"/>
      <c r="BS75" s="15"/>
      <c r="BT75" s="15"/>
      <c r="BU75" s="9" t="s">
        <v>32</v>
      </c>
      <c r="BV75" s="9"/>
      <c r="BW75" s="9"/>
      <c r="BX75" s="9"/>
      <c r="BY75" s="10" t="s">
        <v>33</v>
      </c>
      <c r="BZ75" s="10"/>
      <c r="CA75" s="40" t="s">
        <v>12</v>
      </c>
      <c r="CB75"/>
      <c r="CC75"/>
      <c r="CD75"/>
      <c r="CE75"/>
    </row>
    <row r="76" s="1" customFormat="1" customHeight="1" spans="26:83">
      <c r="Z76" s="15" t="s">
        <v>42</v>
      </c>
      <c r="AA76" s="15" t="s">
        <v>43</v>
      </c>
      <c r="AB76" s="15" t="s">
        <v>44</v>
      </c>
      <c r="AC76" s="15" t="s">
        <v>45</v>
      </c>
      <c r="AD76" s="15" t="s">
        <v>6</v>
      </c>
      <c r="AE76" s="9" t="s">
        <v>37</v>
      </c>
      <c r="AF76" s="9" t="s">
        <v>24</v>
      </c>
      <c r="AG76" s="9" t="s">
        <v>23</v>
      </c>
      <c r="AH76" s="35" t="s">
        <v>25</v>
      </c>
      <c r="AI76" s="10" t="s">
        <v>46</v>
      </c>
      <c r="AJ76" s="10" t="s">
        <v>47</v>
      </c>
      <c r="AK76" s="40"/>
      <c r="AL76"/>
      <c r="AM76"/>
      <c r="AN76"/>
      <c r="AO76"/>
      <c r="AU76" s="15" t="s">
        <v>42</v>
      </c>
      <c r="AV76" s="15" t="s">
        <v>43</v>
      </c>
      <c r="AW76" s="15" t="s">
        <v>44</v>
      </c>
      <c r="AX76" s="15" t="s">
        <v>45</v>
      </c>
      <c r="AY76" s="15" t="s">
        <v>6</v>
      </c>
      <c r="AZ76" s="9" t="s">
        <v>37</v>
      </c>
      <c r="BA76" s="9" t="s">
        <v>24</v>
      </c>
      <c r="BB76" s="9" t="s">
        <v>23</v>
      </c>
      <c r="BC76" s="35" t="s">
        <v>25</v>
      </c>
      <c r="BD76" s="10" t="s">
        <v>46</v>
      </c>
      <c r="BE76" s="10" t="s">
        <v>47</v>
      </c>
      <c r="BF76" s="40"/>
      <c r="BG76"/>
      <c r="BH76"/>
      <c r="BI76"/>
      <c r="BJ76"/>
      <c r="BP76" s="15" t="s">
        <v>42</v>
      </c>
      <c r="BQ76" s="15" t="s">
        <v>43</v>
      </c>
      <c r="BR76" s="15" t="s">
        <v>44</v>
      </c>
      <c r="BS76" s="15" t="s">
        <v>45</v>
      </c>
      <c r="BT76" s="15" t="s">
        <v>6</v>
      </c>
      <c r="BU76" s="9" t="s">
        <v>37</v>
      </c>
      <c r="BV76" s="9" t="s">
        <v>24</v>
      </c>
      <c r="BW76" s="9" t="s">
        <v>23</v>
      </c>
      <c r="BX76" s="35" t="s">
        <v>25</v>
      </c>
      <c r="BY76" s="10" t="s">
        <v>46</v>
      </c>
      <c r="BZ76" s="10" t="s">
        <v>47</v>
      </c>
      <c r="CA76" s="40"/>
      <c r="CB76"/>
      <c r="CC76"/>
      <c r="CD76"/>
      <c r="CE76"/>
    </row>
    <row r="77" s="1" customFormat="1" customHeight="1" spans="26:83">
      <c r="Z77" s="12">
        <v>34993</v>
      </c>
      <c r="AA77" s="13">
        <v>0.168</v>
      </c>
      <c r="AB77" s="12">
        <v>1</v>
      </c>
      <c r="AC77" s="12">
        <v>0</v>
      </c>
      <c r="AD77" s="15">
        <f t="shared" ref="AD77:AD86" si="40">Z77*AA77*AB77+AC77</f>
        <v>5878.824</v>
      </c>
      <c r="AE77" s="12">
        <v>1</v>
      </c>
      <c r="AF77" s="12">
        <v>2.04</v>
      </c>
      <c r="AG77" s="12">
        <v>0.98</v>
      </c>
      <c r="AH77" s="35">
        <f t="shared" ref="AH77:AH86" si="41">AF77*AG77+1</f>
        <v>2.9992</v>
      </c>
      <c r="AI77" s="12">
        <v>0.9</v>
      </c>
      <c r="AJ77" s="10">
        <v>0.5</v>
      </c>
      <c r="AK77" s="41">
        <f t="shared" ref="AK77:AK86" si="42">AD77*AE77*AH77*AI77*AJ77</f>
        <v>7934.29602336</v>
      </c>
      <c r="AL77"/>
      <c r="AM77"/>
      <c r="AN77"/>
      <c r="AO77"/>
      <c r="AU77" s="12">
        <v>40871</v>
      </c>
      <c r="AV77" s="13">
        <v>0.168</v>
      </c>
      <c r="AW77" s="12">
        <v>1</v>
      </c>
      <c r="AX77" s="12">
        <v>0</v>
      </c>
      <c r="AY77" s="15">
        <f t="shared" ref="AY77:AY86" si="43">AU77*AV77*AW77+AX77</f>
        <v>6866.328</v>
      </c>
      <c r="AZ77" s="12">
        <v>1</v>
      </c>
      <c r="BA77" s="12">
        <v>2.04</v>
      </c>
      <c r="BB77" s="12">
        <v>0.98</v>
      </c>
      <c r="BC77" s="35">
        <f t="shared" ref="BC77:BC86" si="44">BA77*BB77+1</f>
        <v>2.9992</v>
      </c>
      <c r="BD77" s="12">
        <v>0.9</v>
      </c>
      <c r="BE77" s="10">
        <v>0.5</v>
      </c>
      <c r="BF77" s="41">
        <f t="shared" ref="BF77:BF86" si="45">AY77*AZ77*BC77*BD77*BE77</f>
        <v>9267.07092192</v>
      </c>
      <c r="BG77"/>
      <c r="BH77"/>
      <c r="BI77"/>
      <c r="BJ77"/>
      <c r="BP77" s="12">
        <v>40871</v>
      </c>
      <c r="BQ77" s="13">
        <v>0.1989</v>
      </c>
      <c r="BR77" s="12">
        <v>1</v>
      </c>
      <c r="BS77" s="12">
        <v>0</v>
      </c>
      <c r="BT77" s="15">
        <f t="shared" ref="BT77:BT86" si="46">BP77*BQ77*BR77+BS77</f>
        <v>8129.2419</v>
      </c>
      <c r="BU77" s="12">
        <v>1</v>
      </c>
      <c r="BV77" s="12">
        <v>2.84</v>
      </c>
      <c r="BW77" s="12">
        <v>0.98</v>
      </c>
      <c r="BX77" s="35">
        <f t="shared" ref="BX77:BX86" si="47">BV77*BW77+1</f>
        <v>3.7832</v>
      </c>
      <c r="BY77" s="12">
        <v>0.9</v>
      </c>
      <c r="BZ77" s="10">
        <v>0.5</v>
      </c>
      <c r="CA77" s="41">
        <f t="shared" ref="CA77:CA86" si="48">BT77*BU77*BX77*BY77*BZ77</f>
        <v>13839.546580236</v>
      </c>
      <c r="CB77"/>
      <c r="CC77"/>
      <c r="CD77"/>
      <c r="CE77"/>
    </row>
    <row r="78" s="1" customFormat="1" customHeight="1" spans="26:83">
      <c r="Z78" s="12">
        <v>34993</v>
      </c>
      <c r="AA78" s="13">
        <v>0.168</v>
      </c>
      <c r="AB78" s="12">
        <v>1</v>
      </c>
      <c r="AC78" s="12">
        <v>0</v>
      </c>
      <c r="AD78" s="15">
        <f t="shared" si="40"/>
        <v>5878.824</v>
      </c>
      <c r="AE78" s="12">
        <v>1</v>
      </c>
      <c r="AF78" s="12">
        <v>2.04</v>
      </c>
      <c r="AG78" s="12">
        <v>0.98</v>
      </c>
      <c r="AH78" s="35">
        <f t="shared" si="41"/>
        <v>2.9992</v>
      </c>
      <c r="AI78" s="12">
        <v>0.9</v>
      </c>
      <c r="AJ78" s="10">
        <v>0.5</v>
      </c>
      <c r="AK78" s="41">
        <f t="shared" si="42"/>
        <v>7934.29602336</v>
      </c>
      <c r="AL78"/>
      <c r="AM78"/>
      <c r="AN78"/>
      <c r="AO78"/>
      <c r="AU78" s="12">
        <v>40871</v>
      </c>
      <c r="AV78" s="13">
        <v>0.168</v>
      </c>
      <c r="AW78" s="12">
        <v>1</v>
      </c>
      <c r="AX78" s="12">
        <v>0</v>
      </c>
      <c r="AY78" s="15">
        <f t="shared" si="43"/>
        <v>6866.328</v>
      </c>
      <c r="AZ78" s="12">
        <v>1</v>
      </c>
      <c r="BA78" s="12">
        <v>2.04</v>
      </c>
      <c r="BB78" s="12">
        <v>0.98</v>
      </c>
      <c r="BC78" s="35">
        <f t="shared" si="44"/>
        <v>2.9992</v>
      </c>
      <c r="BD78" s="12">
        <v>0.9</v>
      </c>
      <c r="BE78" s="10">
        <v>0.5</v>
      </c>
      <c r="BF78" s="41">
        <f t="shared" si="45"/>
        <v>9267.07092192</v>
      </c>
      <c r="BG78"/>
      <c r="BH78"/>
      <c r="BI78"/>
      <c r="BJ78"/>
      <c r="BP78" s="12">
        <v>40871</v>
      </c>
      <c r="BQ78" s="13">
        <v>0.1989</v>
      </c>
      <c r="BR78" s="12">
        <v>1</v>
      </c>
      <c r="BS78" s="12">
        <v>0</v>
      </c>
      <c r="BT78" s="15">
        <f t="shared" si="46"/>
        <v>8129.2419</v>
      </c>
      <c r="BU78" s="12">
        <v>1</v>
      </c>
      <c r="BV78" s="12">
        <v>2.84</v>
      </c>
      <c r="BW78" s="12">
        <v>0.98</v>
      </c>
      <c r="BX78" s="35">
        <f t="shared" si="47"/>
        <v>3.7832</v>
      </c>
      <c r="BY78" s="12">
        <v>0.9</v>
      </c>
      <c r="BZ78" s="10">
        <v>0.5</v>
      </c>
      <c r="CA78" s="41">
        <f t="shared" si="48"/>
        <v>13839.546580236</v>
      </c>
      <c r="CB78"/>
      <c r="CC78"/>
      <c r="CD78"/>
      <c r="CE78"/>
    </row>
    <row r="79" s="1" customFormat="1" customHeight="1" spans="26:83">
      <c r="Z79" s="12">
        <v>34993</v>
      </c>
      <c r="AA79" s="13">
        <v>0.168</v>
      </c>
      <c r="AB79" s="12">
        <v>1</v>
      </c>
      <c r="AC79" s="12">
        <v>0</v>
      </c>
      <c r="AD79" s="15">
        <f t="shared" si="40"/>
        <v>5878.824</v>
      </c>
      <c r="AE79" s="12">
        <v>1</v>
      </c>
      <c r="AF79" s="12">
        <v>2.04</v>
      </c>
      <c r="AG79" s="12">
        <v>0.98</v>
      </c>
      <c r="AH79" s="35">
        <f t="shared" si="41"/>
        <v>2.9992</v>
      </c>
      <c r="AI79" s="12">
        <v>0.9</v>
      </c>
      <c r="AJ79" s="10">
        <v>0.5</v>
      </c>
      <c r="AK79" s="41">
        <f t="shared" si="42"/>
        <v>7934.29602336</v>
      </c>
      <c r="AU79" s="12">
        <v>40871</v>
      </c>
      <c r="AV79" s="13">
        <v>0.168</v>
      </c>
      <c r="AW79" s="12">
        <v>1</v>
      </c>
      <c r="AX79" s="12">
        <v>0</v>
      </c>
      <c r="AY79" s="15">
        <f t="shared" si="43"/>
        <v>6866.328</v>
      </c>
      <c r="AZ79" s="12">
        <v>1</v>
      </c>
      <c r="BA79" s="12">
        <v>2.04</v>
      </c>
      <c r="BB79" s="12">
        <v>0.98</v>
      </c>
      <c r="BC79" s="35">
        <f t="shared" si="44"/>
        <v>2.9992</v>
      </c>
      <c r="BD79" s="12">
        <v>0.9</v>
      </c>
      <c r="BE79" s="10">
        <v>0.5</v>
      </c>
      <c r="BF79" s="41">
        <f t="shared" si="45"/>
        <v>9267.07092192</v>
      </c>
      <c r="BP79" s="12">
        <v>40871</v>
      </c>
      <c r="BQ79" s="13">
        <v>0.1989</v>
      </c>
      <c r="BR79" s="12">
        <v>1</v>
      </c>
      <c r="BS79" s="12">
        <v>0</v>
      </c>
      <c r="BT79" s="15">
        <f t="shared" si="46"/>
        <v>8129.2419</v>
      </c>
      <c r="BU79" s="12">
        <v>1</v>
      </c>
      <c r="BV79" s="12">
        <v>2.84</v>
      </c>
      <c r="BW79" s="12">
        <v>0.98</v>
      </c>
      <c r="BX79" s="35">
        <f t="shared" si="47"/>
        <v>3.7832</v>
      </c>
      <c r="BY79" s="12">
        <v>0.9</v>
      </c>
      <c r="BZ79" s="10">
        <v>0.5</v>
      </c>
      <c r="CA79" s="41">
        <f t="shared" si="48"/>
        <v>13839.546580236</v>
      </c>
    </row>
    <row r="80" s="1" customFormat="1" customHeight="1" spans="26:83">
      <c r="Z80" s="12">
        <v>34993</v>
      </c>
      <c r="AA80" s="13">
        <v>0.168</v>
      </c>
      <c r="AB80" s="12">
        <v>1</v>
      </c>
      <c r="AC80" s="12">
        <v>0</v>
      </c>
      <c r="AD80" s="15">
        <f t="shared" si="40"/>
        <v>5878.824</v>
      </c>
      <c r="AE80" s="12">
        <v>1</v>
      </c>
      <c r="AF80" s="12">
        <v>2.04</v>
      </c>
      <c r="AG80" s="12">
        <v>0.98</v>
      </c>
      <c r="AH80" s="35">
        <f t="shared" si="41"/>
        <v>2.9992</v>
      </c>
      <c r="AI80" s="12">
        <v>0.9</v>
      </c>
      <c r="AJ80" s="10">
        <v>0.5</v>
      </c>
      <c r="AK80" s="41">
        <f t="shared" si="42"/>
        <v>7934.29602336</v>
      </c>
      <c r="AU80" s="12">
        <v>40871</v>
      </c>
      <c r="AV80" s="13">
        <v>0.168</v>
      </c>
      <c r="AW80" s="12">
        <v>1</v>
      </c>
      <c r="AX80" s="12">
        <v>0</v>
      </c>
      <c r="AY80" s="15">
        <f t="shared" si="43"/>
        <v>6866.328</v>
      </c>
      <c r="AZ80" s="12">
        <v>1</v>
      </c>
      <c r="BA80" s="12">
        <v>2.04</v>
      </c>
      <c r="BB80" s="12">
        <v>0.98</v>
      </c>
      <c r="BC80" s="35">
        <f t="shared" si="44"/>
        <v>2.9992</v>
      </c>
      <c r="BD80" s="12">
        <v>0.9</v>
      </c>
      <c r="BE80" s="10">
        <v>0.5</v>
      </c>
      <c r="BF80" s="41">
        <f t="shared" si="45"/>
        <v>9267.07092192</v>
      </c>
      <c r="BP80" s="12">
        <v>40871</v>
      </c>
      <c r="BQ80" s="13">
        <v>0.1989</v>
      </c>
      <c r="BR80" s="12">
        <v>1</v>
      </c>
      <c r="BS80" s="12">
        <v>0</v>
      </c>
      <c r="BT80" s="15">
        <f t="shared" si="46"/>
        <v>8129.2419</v>
      </c>
      <c r="BU80" s="12">
        <v>1</v>
      </c>
      <c r="BV80" s="12">
        <v>2.84</v>
      </c>
      <c r="BW80" s="12">
        <v>0.98</v>
      </c>
      <c r="BX80" s="35">
        <f t="shared" si="47"/>
        <v>3.7832</v>
      </c>
      <c r="BY80" s="12">
        <v>0.9</v>
      </c>
      <c r="BZ80" s="10">
        <v>0.5</v>
      </c>
      <c r="CA80" s="41">
        <f t="shared" si="48"/>
        <v>13839.546580236</v>
      </c>
    </row>
    <row r="81" s="1" customFormat="1" customHeight="1" spans="1:83">
      <c r="Z81" s="12">
        <v>34993</v>
      </c>
      <c r="AA81" s="13">
        <v>0.168</v>
      </c>
      <c r="AB81" s="12">
        <v>1</v>
      </c>
      <c r="AC81" s="12">
        <v>0</v>
      </c>
      <c r="AD81" s="15">
        <f t="shared" si="40"/>
        <v>5878.824</v>
      </c>
      <c r="AE81" s="12">
        <v>1</v>
      </c>
      <c r="AF81" s="12">
        <v>2.04</v>
      </c>
      <c r="AG81" s="12">
        <v>0.98</v>
      </c>
      <c r="AH81" s="35">
        <f t="shared" si="41"/>
        <v>2.9992</v>
      </c>
      <c r="AI81" s="12">
        <v>0.9</v>
      </c>
      <c r="AJ81" s="10">
        <v>0.5</v>
      </c>
      <c r="AK81" s="41">
        <f t="shared" si="42"/>
        <v>7934.29602336</v>
      </c>
      <c r="AU81" s="12">
        <v>40871</v>
      </c>
      <c r="AV81" s="13">
        <v>0.168</v>
      </c>
      <c r="AW81" s="12">
        <v>1</v>
      </c>
      <c r="AX81" s="12">
        <v>0</v>
      </c>
      <c r="AY81" s="15">
        <f t="shared" si="43"/>
        <v>6866.328</v>
      </c>
      <c r="AZ81" s="12">
        <v>1</v>
      </c>
      <c r="BA81" s="12">
        <v>2.04</v>
      </c>
      <c r="BB81" s="12">
        <v>0.98</v>
      </c>
      <c r="BC81" s="35">
        <f t="shared" si="44"/>
        <v>2.9992</v>
      </c>
      <c r="BD81" s="12">
        <v>0.9</v>
      </c>
      <c r="BE81" s="10">
        <v>0.5</v>
      </c>
      <c r="BF81" s="41">
        <f t="shared" si="45"/>
        <v>9267.07092192</v>
      </c>
      <c r="BP81" s="12">
        <v>40871</v>
      </c>
      <c r="BQ81" s="13">
        <v>0.1989</v>
      </c>
      <c r="BR81" s="12">
        <v>1</v>
      </c>
      <c r="BS81" s="12">
        <v>0</v>
      </c>
      <c r="BT81" s="15">
        <f t="shared" si="46"/>
        <v>8129.2419</v>
      </c>
      <c r="BU81" s="12">
        <v>1</v>
      </c>
      <c r="BV81" s="12">
        <v>2.84</v>
      </c>
      <c r="BW81" s="12">
        <v>0.98</v>
      </c>
      <c r="BX81" s="35">
        <f t="shared" si="47"/>
        <v>3.7832</v>
      </c>
      <c r="BY81" s="12">
        <v>0.9</v>
      </c>
      <c r="BZ81" s="10">
        <v>0.5</v>
      </c>
      <c r="CA81" s="41">
        <f t="shared" si="48"/>
        <v>13839.546580236</v>
      </c>
    </row>
    <row r="82" s="1" customFormat="1" customHeight="1" spans="1:83">
      <c r="Z82" s="12">
        <v>34993</v>
      </c>
      <c r="AA82" s="13">
        <v>0.168</v>
      </c>
      <c r="AB82" s="12">
        <v>1</v>
      </c>
      <c r="AC82" s="12">
        <v>0</v>
      </c>
      <c r="AD82" s="15">
        <f t="shared" si="40"/>
        <v>5878.824</v>
      </c>
      <c r="AE82" s="12">
        <v>1</v>
      </c>
      <c r="AF82" s="12">
        <v>2.04</v>
      </c>
      <c r="AG82" s="12">
        <v>0.98</v>
      </c>
      <c r="AH82" s="35">
        <f t="shared" si="41"/>
        <v>2.9992</v>
      </c>
      <c r="AI82" s="12">
        <v>0.9</v>
      </c>
      <c r="AJ82" s="10">
        <v>0.5</v>
      </c>
      <c r="AK82" s="41">
        <f t="shared" si="42"/>
        <v>7934.29602336</v>
      </c>
      <c r="AU82" s="12">
        <v>40871</v>
      </c>
      <c r="AV82" s="13">
        <v>0.168</v>
      </c>
      <c r="AW82" s="12">
        <v>1</v>
      </c>
      <c r="AX82" s="12">
        <v>0</v>
      </c>
      <c r="AY82" s="15">
        <f t="shared" si="43"/>
        <v>6866.328</v>
      </c>
      <c r="AZ82" s="12">
        <v>1</v>
      </c>
      <c r="BA82" s="12">
        <v>2.04</v>
      </c>
      <c r="BB82" s="12">
        <v>0.98</v>
      </c>
      <c r="BC82" s="35">
        <f t="shared" si="44"/>
        <v>2.9992</v>
      </c>
      <c r="BD82" s="12">
        <v>0.9</v>
      </c>
      <c r="BE82" s="10">
        <v>0.5</v>
      </c>
      <c r="BF82" s="41">
        <f t="shared" si="45"/>
        <v>9267.07092192</v>
      </c>
      <c r="BP82" s="12">
        <v>40871</v>
      </c>
      <c r="BQ82" s="13">
        <v>0.1989</v>
      </c>
      <c r="BR82" s="12">
        <v>1</v>
      </c>
      <c r="BS82" s="12">
        <v>0</v>
      </c>
      <c r="BT82" s="15">
        <f t="shared" si="46"/>
        <v>8129.2419</v>
      </c>
      <c r="BU82" s="12">
        <v>1</v>
      </c>
      <c r="BV82" s="12">
        <v>2.84</v>
      </c>
      <c r="BW82" s="12">
        <v>0.98</v>
      </c>
      <c r="BX82" s="35">
        <f t="shared" si="47"/>
        <v>3.7832</v>
      </c>
      <c r="BY82" s="12">
        <v>0.9</v>
      </c>
      <c r="BZ82" s="10">
        <v>0.5</v>
      </c>
      <c r="CA82" s="41">
        <f t="shared" si="48"/>
        <v>13839.546580236</v>
      </c>
    </row>
    <row r="83" s="1" customFormat="1" customHeight="1" spans="1:83">
      <c r="Z83" s="12">
        <v>34993</v>
      </c>
      <c r="AA83" s="13">
        <v>0.168</v>
      </c>
      <c r="AB83" s="12">
        <v>1</v>
      </c>
      <c r="AC83" s="12">
        <v>0</v>
      </c>
      <c r="AD83" s="15">
        <f t="shared" si="40"/>
        <v>5878.824</v>
      </c>
      <c r="AE83" s="12">
        <v>1</v>
      </c>
      <c r="AF83" s="12">
        <v>2.04</v>
      </c>
      <c r="AG83" s="12">
        <v>0.98</v>
      </c>
      <c r="AH83" s="35">
        <f t="shared" si="41"/>
        <v>2.9992</v>
      </c>
      <c r="AI83" s="12">
        <v>0.9</v>
      </c>
      <c r="AJ83" s="10">
        <v>0.5</v>
      </c>
      <c r="AK83" s="41">
        <f t="shared" si="42"/>
        <v>7934.29602336</v>
      </c>
      <c r="AU83" s="12">
        <v>40871</v>
      </c>
      <c r="AV83" s="13">
        <v>0.168</v>
      </c>
      <c r="AW83" s="12">
        <v>1</v>
      </c>
      <c r="AX83" s="12">
        <v>0</v>
      </c>
      <c r="AY83" s="15">
        <f t="shared" si="43"/>
        <v>6866.328</v>
      </c>
      <c r="AZ83" s="12">
        <v>1</v>
      </c>
      <c r="BA83" s="12">
        <v>2.04</v>
      </c>
      <c r="BB83" s="12">
        <v>0.98</v>
      </c>
      <c r="BC83" s="35">
        <f t="shared" si="44"/>
        <v>2.9992</v>
      </c>
      <c r="BD83" s="12">
        <v>0.9</v>
      </c>
      <c r="BE83" s="10">
        <v>0.5</v>
      </c>
      <c r="BF83" s="41">
        <f t="shared" si="45"/>
        <v>9267.07092192</v>
      </c>
      <c r="BP83" s="12">
        <v>40871</v>
      </c>
      <c r="BQ83" s="13">
        <v>0.1989</v>
      </c>
      <c r="BR83" s="12">
        <v>1</v>
      </c>
      <c r="BS83" s="12">
        <v>0</v>
      </c>
      <c r="BT83" s="15">
        <f t="shared" si="46"/>
        <v>8129.2419</v>
      </c>
      <c r="BU83" s="12">
        <v>1</v>
      </c>
      <c r="BV83" s="12">
        <v>2.84</v>
      </c>
      <c r="BW83" s="12">
        <v>0.98</v>
      </c>
      <c r="BX83" s="35">
        <f t="shared" si="47"/>
        <v>3.7832</v>
      </c>
      <c r="BY83" s="12">
        <v>0.9</v>
      </c>
      <c r="BZ83" s="10">
        <v>0.5</v>
      </c>
      <c r="CA83" s="41">
        <f t="shared" si="48"/>
        <v>13839.546580236</v>
      </c>
    </row>
    <row r="84" s="1" customFormat="1" customHeight="1" spans="1:83">
      <c r="Z84" s="12">
        <v>34993</v>
      </c>
      <c r="AA84" s="13">
        <v>0.168</v>
      </c>
      <c r="AB84" s="12">
        <v>1</v>
      </c>
      <c r="AC84" s="12">
        <v>0</v>
      </c>
      <c r="AD84" s="15">
        <f t="shared" si="40"/>
        <v>5878.824</v>
      </c>
      <c r="AE84" s="12">
        <v>1</v>
      </c>
      <c r="AF84" s="12">
        <v>2.04</v>
      </c>
      <c r="AG84" s="12">
        <v>0.98</v>
      </c>
      <c r="AH84" s="35">
        <f t="shared" si="41"/>
        <v>2.9992</v>
      </c>
      <c r="AI84" s="12">
        <v>0.9</v>
      </c>
      <c r="AJ84" s="10">
        <v>0.5</v>
      </c>
      <c r="AK84" s="41">
        <f t="shared" si="42"/>
        <v>7934.29602336</v>
      </c>
      <c r="AU84" s="12">
        <v>40871</v>
      </c>
      <c r="AV84" s="13">
        <v>0.168</v>
      </c>
      <c r="AW84" s="12">
        <v>1</v>
      </c>
      <c r="AX84" s="12">
        <v>0</v>
      </c>
      <c r="AY84" s="15">
        <f t="shared" si="43"/>
        <v>6866.328</v>
      </c>
      <c r="AZ84" s="12">
        <v>1</v>
      </c>
      <c r="BA84" s="12">
        <v>2.04</v>
      </c>
      <c r="BB84" s="12">
        <v>0.98</v>
      </c>
      <c r="BC84" s="35">
        <f t="shared" si="44"/>
        <v>2.9992</v>
      </c>
      <c r="BD84" s="12">
        <v>0.9</v>
      </c>
      <c r="BE84" s="10">
        <v>0.5</v>
      </c>
      <c r="BF84" s="41">
        <f t="shared" si="45"/>
        <v>9267.07092192</v>
      </c>
      <c r="BP84" s="12">
        <v>40871</v>
      </c>
      <c r="BQ84" s="13">
        <v>0.1989</v>
      </c>
      <c r="BR84" s="12">
        <v>1</v>
      </c>
      <c r="BS84" s="12">
        <v>0</v>
      </c>
      <c r="BT84" s="15">
        <f t="shared" si="46"/>
        <v>8129.2419</v>
      </c>
      <c r="BU84" s="12">
        <v>1</v>
      </c>
      <c r="BV84" s="12">
        <v>2.84</v>
      </c>
      <c r="BW84" s="12">
        <v>0.98</v>
      </c>
      <c r="BX84" s="35">
        <f t="shared" si="47"/>
        <v>3.7832</v>
      </c>
      <c r="BY84" s="12">
        <v>0.9</v>
      </c>
      <c r="BZ84" s="10">
        <v>0.5</v>
      </c>
      <c r="CA84" s="41">
        <f t="shared" si="48"/>
        <v>13839.546580236</v>
      </c>
    </row>
    <row r="85" s="1" customFormat="1" customHeight="1" spans="1:83">
      <c r="Z85" s="12">
        <v>34993</v>
      </c>
      <c r="AA85" s="13">
        <v>0.3</v>
      </c>
      <c r="AB85" s="12">
        <v>1</v>
      </c>
      <c r="AC85" s="12">
        <v>0</v>
      </c>
      <c r="AD85" s="15">
        <f t="shared" si="40"/>
        <v>10497.9</v>
      </c>
      <c r="AE85" s="12">
        <v>1</v>
      </c>
      <c r="AF85" s="12">
        <v>2.04</v>
      </c>
      <c r="AG85" s="12">
        <v>0.98</v>
      </c>
      <c r="AH85" s="35">
        <f t="shared" si="41"/>
        <v>2.9992</v>
      </c>
      <c r="AI85" s="12">
        <v>0.9</v>
      </c>
      <c r="AJ85" s="10">
        <v>0.5</v>
      </c>
      <c r="AK85" s="41">
        <f t="shared" si="42"/>
        <v>14168.385756</v>
      </c>
      <c r="AU85" s="12">
        <v>40871</v>
      </c>
      <c r="AV85" s="13">
        <v>0.3</v>
      </c>
      <c r="AW85" s="12">
        <v>1</v>
      </c>
      <c r="AX85" s="12">
        <v>0</v>
      </c>
      <c r="AY85" s="15">
        <f t="shared" si="43"/>
        <v>12261.3</v>
      </c>
      <c r="AZ85" s="12">
        <v>1</v>
      </c>
      <c r="BA85" s="12">
        <v>2.04</v>
      </c>
      <c r="BB85" s="12">
        <v>0.98</v>
      </c>
      <c r="BC85" s="35">
        <f t="shared" si="44"/>
        <v>2.9992</v>
      </c>
      <c r="BD85" s="12">
        <v>0.9</v>
      </c>
      <c r="BE85" s="10">
        <v>0.5</v>
      </c>
      <c r="BF85" s="41">
        <f t="shared" si="45"/>
        <v>16548.340932</v>
      </c>
      <c r="BP85" s="12">
        <v>40871</v>
      </c>
      <c r="BQ85" s="13">
        <v>0.355</v>
      </c>
      <c r="BR85" s="12">
        <v>1</v>
      </c>
      <c r="BS85" s="12">
        <v>0</v>
      </c>
      <c r="BT85" s="15">
        <f t="shared" si="46"/>
        <v>14509.205</v>
      </c>
      <c r="BU85" s="12">
        <v>1</v>
      </c>
      <c r="BV85" s="12">
        <v>2.84</v>
      </c>
      <c r="BW85" s="12">
        <v>0.98</v>
      </c>
      <c r="BX85" s="35">
        <f t="shared" si="47"/>
        <v>3.7832</v>
      </c>
      <c r="BY85" s="12">
        <v>0.9</v>
      </c>
      <c r="BZ85" s="10">
        <v>0.5</v>
      </c>
      <c r="CA85" s="41">
        <f t="shared" si="48"/>
        <v>24701.0509602</v>
      </c>
    </row>
    <row r="86" s="1" customFormat="1" customHeight="1" spans="1:83">
      <c r="Z86" s="12">
        <v>34993</v>
      </c>
      <c r="AA86" s="13">
        <v>0.58</v>
      </c>
      <c r="AB86" s="12">
        <v>1</v>
      </c>
      <c r="AC86" s="12">
        <v>0</v>
      </c>
      <c r="AD86" s="15">
        <f t="shared" si="40"/>
        <v>20295.94</v>
      </c>
      <c r="AE86" s="12">
        <v>1</v>
      </c>
      <c r="AF86" s="12">
        <v>2.04</v>
      </c>
      <c r="AG86" s="12">
        <v>0.98</v>
      </c>
      <c r="AH86" s="35">
        <f t="shared" si="41"/>
        <v>2.9992</v>
      </c>
      <c r="AI86" s="12">
        <v>0.9</v>
      </c>
      <c r="AJ86" s="10">
        <v>0.5</v>
      </c>
      <c r="AK86" s="41">
        <f t="shared" si="42"/>
        <v>27392.2124616</v>
      </c>
      <c r="AU86" s="12">
        <v>40871</v>
      </c>
      <c r="AV86" s="13">
        <v>0.58</v>
      </c>
      <c r="AW86" s="12">
        <v>1</v>
      </c>
      <c r="AX86" s="12">
        <v>0</v>
      </c>
      <c r="AY86" s="15">
        <f t="shared" si="43"/>
        <v>23705.18</v>
      </c>
      <c r="AZ86" s="12">
        <v>1</v>
      </c>
      <c r="BA86" s="12">
        <v>2.04</v>
      </c>
      <c r="BB86" s="12">
        <v>0.98</v>
      </c>
      <c r="BC86" s="35">
        <f t="shared" si="44"/>
        <v>2.9992</v>
      </c>
      <c r="BD86" s="12">
        <v>0.9</v>
      </c>
      <c r="BE86" s="10">
        <v>0.5</v>
      </c>
      <c r="BF86" s="41">
        <f t="shared" si="45"/>
        <v>31993.4591352</v>
      </c>
      <c r="BP86" s="12">
        <v>40871</v>
      </c>
      <c r="BQ86" s="13">
        <v>0.6851</v>
      </c>
      <c r="BR86" s="12">
        <v>1</v>
      </c>
      <c r="BS86" s="12">
        <v>0</v>
      </c>
      <c r="BT86" s="15">
        <f t="shared" si="46"/>
        <v>28000.7221</v>
      </c>
      <c r="BU86" s="12">
        <v>1</v>
      </c>
      <c r="BV86" s="12">
        <v>2.84</v>
      </c>
      <c r="BW86" s="12">
        <v>0.98</v>
      </c>
      <c r="BX86" s="35">
        <f t="shared" si="47"/>
        <v>3.7832</v>
      </c>
      <c r="BY86" s="12">
        <v>0.9</v>
      </c>
      <c r="BZ86" s="10">
        <v>0.5</v>
      </c>
      <c r="CA86" s="41">
        <f t="shared" si="48"/>
        <v>47669.549331924</v>
      </c>
    </row>
    <row r="87" s="1" customFormat="1" customHeight="1" spans="1:83">
      <c r="Z87" s="42" t="s">
        <v>48</v>
      </c>
      <c r="AA87" s="43"/>
      <c r="AB87" s="43"/>
      <c r="AC87" s="43"/>
      <c r="AD87" s="43"/>
      <c r="AE87" s="43"/>
      <c r="AF87" s="43"/>
      <c r="AG87" s="38">
        <f>SUM(AK77:AK86)</f>
        <v>105034.96640448</v>
      </c>
      <c r="AH87" s="38"/>
      <c r="AI87" s="38"/>
      <c r="AJ87" s="38"/>
      <c r="AK87" s="38"/>
      <c r="AU87" s="42" t="s">
        <v>48</v>
      </c>
      <c r="AV87" s="43"/>
      <c r="AW87" s="43"/>
      <c r="AX87" s="43"/>
      <c r="AY87" s="43"/>
      <c r="AZ87" s="43"/>
      <c r="BA87" s="43"/>
      <c r="BB87" s="38">
        <f>SUM(BF77:BF86)</f>
        <v>122678.36744256</v>
      </c>
      <c r="BC87" s="38"/>
      <c r="BD87" s="38"/>
      <c r="BE87" s="38"/>
      <c r="BF87" s="38"/>
      <c r="BP87" s="42" t="s">
        <v>48</v>
      </c>
      <c r="BQ87" s="43"/>
      <c r="BR87" s="43"/>
      <c r="BS87" s="43"/>
      <c r="BT87" s="43"/>
      <c r="BU87" s="43"/>
      <c r="BV87" s="43"/>
      <c r="BW87" s="38">
        <f>SUM(CA77:CA86)</f>
        <v>183086.972934012</v>
      </c>
      <c r="BX87" s="38"/>
      <c r="BY87" s="38"/>
      <c r="BZ87" s="38"/>
      <c r="CA87" s="38"/>
    </row>
    <row r="88" s="1" customFormat="1" customHeight="1" spans="1:83">
      <c r="Z88" s="43"/>
      <c r="AA88" s="43"/>
      <c r="AB88" s="43"/>
      <c r="AC88" s="43"/>
      <c r="AD88" s="43"/>
      <c r="AE88" s="43"/>
      <c r="AF88" s="43"/>
      <c r="AG88" s="38"/>
      <c r="AH88" s="38"/>
      <c r="AI88" s="38"/>
      <c r="AJ88" s="38"/>
      <c r="AK88" s="38"/>
      <c r="AU88" s="43"/>
      <c r="AV88" s="43"/>
      <c r="AW88" s="43"/>
      <c r="AX88" s="43"/>
      <c r="AY88" s="43"/>
      <c r="AZ88" s="43"/>
      <c r="BA88" s="43"/>
      <c r="BB88" s="38"/>
      <c r="BC88" s="38"/>
      <c r="BD88" s="38"/>
      <c r="BE88" s="38"/>
      <c r="BF88" s="38"/>
      <c r="BP88" s="43"/>
      <c r="BQ88" s="43"/>
      <c r="BR88" s="43"/>
      <c r="BS88" s="43"/>
      <c r="BT88" s="43"/>
      <c r="BU88" s="43"/>
      <c r="BV88" s="43"/>
      <c r="BW88" s="38"/>
      <c r="BX88" s="38"/>
      <c r="BY88" s="38"/>
      <c r="BZ88" s="38"/>
      <c r="CA88" s="38"/>
    </row>
    <row r="89" s="1" customFormat="1" customHeight="1" spans="1:83">
      <c r="Z89" s="43"/>
      <c r="AA89" s="43"/>
      <c r="AB89" s="43"/>
      <c r="AC89" s="43"/>
      <c r="AD89" s="43"/>
      <c r="AE89" s="43"/>
      <c r="AF89" s="43"/>
      <c r="AG89" s="38"/>
      <c r="AH89" s="38"/>
      <c r="AI89" s="38"/>
      <c r="AJ89" s="38"/>
      <c r="AK89" s="38"/>
      <c r="AU89" s="43"/>
      <c r="AV89" s="43"/>
      <c r="AW89" s="43"/>
      <c r="AX89" s="43"/>
      <c r="AY89" s="43"/>
      <c r="AZ89" s="43"/>
      <c r="BA89" s="43"/>
      <c r="BB89" s="38"/>
      <c r="BC89" s="38"/>
      <c r="BD89" s="38"/>
      <c r="BE89" s="38"/>
      <c r="BF89" s="38"/>
      <c r="BP89" s="43"/>
      <c r="BQ89" s="43"/>
      <c r="BR89" s="43"/>
      <c r="BS89" s="43"/>
      <c r="BT89" s="43"/>
      <c r="BU89" s="43"/>
      <c r="BV89" s="43"/>
      <c r="BW89" s="38"/>
      <c r="BX89" s="38"/>
      <c r="BY89" s="38"/>
      <c r="BZ89" s="38"/>
      <c r="CA89" s="38"/>
    </row>
    <row r="91" s="1" customFormat="1" customHeight="1" spans="1:83">
      <c r="A91" s="2" t="s">
        <v>49</v>
      </c>
      <c r="B91" s="2"/>
      <c r="C91" s="2"/>
      <c r="D91" s="2"/>
      <c r="E91" s="3" t="s">
        <v>1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" t="s">
        <v>50</v>
      </c>
      <c r="V91" s="2"/>
      <c r="W91" s="2"/>
      <c r="X91" s="2"/>
      <c r="Y91" s="2"/>
      <c r="Z91" s="3" t="s">
        <v>3</v>
      </c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2" t="s">
        <v>51</v>
      </c>
      <c r="AQ91" s="2"/>
      <c r="AR91" s="2"/>
      <c r="AS91" s="2"/>
      <c r="AT91" s="2"/>
      <c r="AU91" s="3" t="s">
        <v>3</v>
      </c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2" t="s">
        <v>52</v>
      </c>
      <c r="BL91" s="2"/>
      <c r="BM91" s="2"/>
      <c r="BN91" s="2"/>
      <c r="BO91" s="2"/>
      <c r="BP91" s="3" t="s">
        <v>3</v>
      </c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</row>
    <row r="92" s="1" customFormat="1" customHeight="1" spans="1:83">
      <c r="A92" s="2"/>
      <c r="B92" s="2"/>
      <c r="C92" s="2"/>
      <c r="D92" s="2"/>
      <c r="E92" s="4" t="s">
        <v>6</v>
      </c>
      <c r="F92" s="5"/>
      <c r="G92" s="5"/>
      <c r="H92" s="5"/>
      <c r="I92" s="6"/>
      <c r="J92" s="7" t="s">
        <v>7</v>
      </c>
      <c r="K92" s="7"/>
      <c r="L92" s="7"/>
      <c r="M92" s="7"/>
      <c r="N92" s="8" t="s">
        <v>8</v>
      </c>
      <c r="O92" s="9" t="s">
        <v>9</v>
      </c>
      <c r="P92" s="9"/>
      <c r="Q92" s="9"/>
      <c r="R92" s="10" t="s">
        <v>10</v>
      </c>
      <c r="S92" s="8" t="s">
        <v>11</v>
      </c>
      <c r="T92" s="11" t="s">
        <v>12</v>
      </c>
      <c r="U92" s="2"/>
      <c r="V92" s="2"/>
      <c r="W92" s="2"/>
      <c r="X92" s="2"/>
      <c r="Y92" s="2"/>
      <c r="Z92" s="4" t="s">
        <v>6</v>
      </c>
      <c r="AA92" s="5"/>
      <c r="AB92" s="5"/>
      <c r="AC92" s="5"/>
      <c r="AD92" s="6"/>
      <c r="AE92" s="7" t="s">
        <v>7</v>
      </c>
      <c r="AF92" s="7"/>
      <c r="AG92" s="7"/>
      <c r="AH92" s="7"/>
      <c r="AI92" s="8" t="s">
        <v>8</v>
      </c>
      <c r="AJ92" s="9" t="s">
        <v>9</v>
      </c>
      <c r="AK92" s="9"/>
      <c r="AL92" s="9"/>
      <c r="AM92" s="10" t="s">
        <v>10</v>
      </c>
      <c r="AN92" s="8" t="s">
        <v>11</v>
      </c>
      <c r="AO92" s="11" t="s">
        <v>12</v>
      </c>
      <c r="AP92" s="2"/>
      <c r="AQ92" s="2"/>
      <c r="AR92" s="2"/>
      <c r="AS92" s="2"/>
      <c r="AT92" s="2"/>
      <c r="AU92" s="4" t="s">
        <v>6</v>
      </c>
      <c r="AV92" s="5"/>
      <c r="AW92" s="5"/>
      <c r="AX92" s="5"/>
      <c r="AY92" s="6"/>
      <c r="AZ92" s="7" t="s">
        <v>7</v>
      </c>
      <c r="BA92" s="7"/>
      <c r="BB92" s="7"/>
      <c r="BC92" s="7"/>
      <c r="BD92" s="8" t="s">
        <v>8</v>
      </c>
      <c r="BE92" s="9" t="s">
        <v>9</v>
      </c>
      <c r="BF92" s="9"/>
      <c r="BG92" s="9"/>
      <c r="BH92" s="10" t="s">
        <v>10</v>
      </c>
      <c r="BI92" s="8" t="s">
        <v>11</v>
      </c>
      <c r="BJ92" s="11" t="s">
        <v>12</v>
      </c>
      <c r="BK92" s="2"/>
      <c r="BL92" s="2"/>
      <c r="BM92" s="2"/>
      <c r="BN92" s="2"/>
      <c r="BO92" s="2"/>
      <c r="BP92" s="4" t="s">
        <v>6</v>
      </c>
      <c r="BQ92" s="5"/>
      <c r="BR92" s="5"/>
      <c r="BS92" s="5"/>
      <c r="BT92" s="6"/>
      <c r="BU92" s="7" t="s">
        <v>7</v>
      </c>
      <c r="BV92" s="7"/>
      <c r="BW92" s="7"/>
      <c r="BX92" s="7"/>
      <c r="BY92" s="8" t="s">
        <v>8</v>
      </c>
      <c r="BZ92" s="9" t="s">
        <v>9</v>
      </c>
      <c r="CA92" s="9"/>
      <c r="CB92" s="9"/>
      <c r="CC92" s="10" t="s">
        <v>10</v>
      </c>
      <c r="CD92" s="8" t="s">
        <v>11</v>
      </c>
      <c r="CE92" s="11" t="s">
        <v>12</v>
      </c>
    </row>
    <row r="93" s="1" customFormat="1" customHeight="1" spans="1:83">
      <c r="A93" s="1" t="s">
        <v>13</v>
      </c>
      <c r="B93" s="1" t="s">
        <v>14</v>
      </c>
      <c r="D93" s="1" t="s">
        <v>15</v>
      </c>
      <c r="E93" s="12" t="s">
        <v>16</v>
      </c>
      <c r="F93" s="12" t="s">
        <v>17</v>
      </c>
      <c r="G93" s="13" t="s">
        <v>18</v>
      </c>
      <c r="H93" s="14" t="s">
        <v>19</v>
      </c>
      <c r="I93" s="15" t="s">
        <v>6</v>
      </c>
      <c r="J93" s="12" t="s">
        <v>20</v>
      </c>
      <c r="K93" s="12" t="s">
        <v>16</v>
      </c>
      <c r="L93" s="12" t="s">
        <v>21</v>
      </c>
      <c r="M93" s="7" t="s">
        <v>22</v>
      </c>
      <c r="N93" s="16"/>
      <c r="O93" s="12" t="s">
        <v>23</v>
      </c>
      <c r="P93" s="12" t="s">
        <v>24</v>
      </c>
      <c r="Q93" s="9" t="s">
        <v>25</v>
      </c>
      <c r="R93" s="10" t="s">
        <v>26</v>
      </c>
      <c r="S93" s="16"/>
      <c r="T93" s="17"/>
      <c r="U93" s="1" t="s">
        <v>13</v>
      </c>
      <c r="V93" s="1" t="s">
        <v>14</v>
      </c>
      <c r="W93" s="1" t="s">
        <v>27</v>
      </c>
      <c r="X93" s="1" t="s">
        <v>28</v>
      </c>
      <c r="Y93" s="1" t="s">
        <v>15</v>
      </c>
      <c r="Z93" s="12" t="s">
        <v>16</v>
      </c>
      <c r="AA93" s="12" t="s">
        <v>17</v>
      </c>
      <c r="AB93" s="13" t="s">
        <v>18</v>
      </c>
      <c r="AC93" s="14" t="s">
        <v>19</v>
      </c>
      <c r="AD93" s="15" t="s">
        <v>6</v>
      </c>
      <c r="AE93" s="12" t="s">
        <v>20</v>
      </c>
      <c r="AF93" s="12" t="s">
        <v>16</v>
      </c>
      <c r="AG93" s="12" t="s">
        <v>21</v>
      </c>
      <c r="AH93" s="7" t="s">
        <v>22</v>
      </c>
      <c r="AI93" s="16"/>
      <c r="AJ93" s="12" t="s">
        <v>23</v>
      </c>
      <c r="AK93" s="12" t="s">
        <v>24</v>
      </c>
      <c r="AL93" s="9" t="s">
        <v>25</v>
      </c>
      <c r="AM93" s="10" t="s">
        <v>26</v>
      </c>
      <c r="AN93" s="16"/>
      <c r="AO93" s="17"/>
      <c r="AP93" s="1" t="s">
        <v>13</v>
      </c>
      <c r="AQ93" s="1" t="s">
        <v>14</v>
      </c>
      <c r="AR93" s="1" t="s">
        <v>27</v>
      </c>
      <c r="AS93" s="1" t="s">
        <v>28</v>
      </c>
      <c r="AT93" s="1" t="s">
        <v>15</v>
      </c>
      <c r="AU93" s="12" t="s">
        <v>16</v>
      </c>
      <c r="AV93" s="12" t="s">
        <v>17</v>
      </c>
      <c r="AW93" s="13" t="s">
        <v>18</v>
      </c>
      <c r="AX93" s="14" t="s">
        <v>19</v>
      </c>
      <c r="AY93" s="15" t="s">
        <v>6</v>
      </c>
      <c r="AZ93" s="12" t="s">
        <v>20</v>
      </c>
      <c r="BA93" s="12" t="s">
        <v>16</v>
      </c>
      <c r="BB93" s="12" t="s">
        <v>21</v>
      </c>
      <c r="BC93" s="7" t="s">
        <v>22</v>
      </c>
      <c r="BD93" s="16"/>
      <c r="BE93" s="12" t="s">
        <v>23</v>
      </c>
      <c r="BF93" s="12" t="s">
        <v>24</v>
      </c>
      <c r="BG93" s="9" t="s">
        <v>25</v>
      </c>
      <c r="BH93" s="10" t="s">
        <v>26</v>
      </c>
      <c r="BI93" s="16"/>
      <c r="BJ93" s="17"/>
      <c r="BK93" s="1" t="s">
        <v>13</v>
      </c>
      <c r="BL93" s="1" t="s">
        <v>14</v>
      </c>
      <c r="BM93" s="1" t="s">
        <v>27</v>
      </c>
      <c r="BN93" s="1" t="s">
        <v>28</v>
      </c>
      <c r="BO93" s="1" t="s">
        <v>15</v>
      </c>
      <c r="BP93" s="12" t="s">
        <v>16</v>
      </c>
      <c r="BQ93" s="12" t="s">
        <v>17</v>
      </c>
      <c r="BR93" s="13" t="s">
        <v>18</v>
      </c>
      <c r="BS93" s="14" t="s">
        <v>19</v>
      </c>
      <c r="BT93" s="15" t="s">
        <v>6</v>
      </c>
      <c r="BU93" s="12" t="s">
        <v>20</v>
      </c>
      <c r="BV93" s="12" t="s">
        <v>16</v>
      </c>
      <c r="BW93" s="12" t="s">
        <v>21</v>
      </c>
      <c r="BX93" s="7" t="s">
        <v>22</v>
      </c>
      <c r="BY93" s="16"/>
      <c r="BZ93" s="12" t="s">
        <v>23</v>
      </c>
      <c r="CA93" s="12" t="s">
        <v>24</v>
      </c>
      <c r="CB93" s="9" t="s">
        <v>25</v>
      </c>
      <c r="CC93" s="10" t="s">
        <v>26</v>
      </c>
      <c r="CD93" s="16"/>
      <c r="CE93" s="17"/>
    </row>
    <row r="94" s="1" customFormat="1" customHeight="1" spans="1:83">
      <c r="A94" s="18">
        <f>M112</f>
        <v>3092717.657428</v>
      </c>
      <c r="B94" s="18">
        <f>J131</f>
        <v>279724.716944015</v>
      </c>
      <c r="D94" s="18">
        <v>18</v>
      </c>
      <c r="E94" s="12">
        <v>1394</v>
      </c>
      <c r="F94" s="12">
        <v>2.328</v>
      </c>
      <c r="G94" s="13">
        <v>1.28</v>
      </c>
      <c r="H94" s="14">
        <v>1.08</v>
      </c>
      <c r="I94" s="15">
        <f t="shared" ref="I94:I111" si="49">E94*F94*G94*H94</f>
        <v>4486.2087168</v>
      </c>
      <c r="J94" s="12">
        <v>1</v>
      </c>
      <c r="K94" s="12">
        <v>1394</v>
      </c>
      <c r="L94" s="12">
        <v>0.96</v>
      </c>
      <c r="M94" s="19">
        <f t="shared" ref="M94:M111" si="50">1+6*K94/(K94+2000)+L94</f>
        <v>4.42434885091338</v>
      </c>
      <c r="N94" s="20">
        <v>5936</v>
      </c>
      <c r="O94" s="12">
        <v>0.99</v>
      </c>
      <c r="P94" s="12">
        <v>3.41</v>
      </c>
      <c r="Q94" s="9">
        <f t="shared" ref="Q94:Q111" si="51">1+O94*P94</f>
        <v>4.3759</v>
      </c>
      <c r="R94" s="10">
        <v>1.225</v>
      </c>
      <c r="S94" s="20">
        <v>1</v>
      </c>
      <c r="T94" s="21">
        <f t="shared" ref="T94:T111" si="52">((I94*J94*M94)+N94)*Q94*R94*S94</f>
        <v>138217.512886628</v>
      </c>
      <c r="U94" s="18">
        <f>AH112</f>
        <v>3136693.48901771</v>
      </c>
      <c r="V94" s="18">
        <f>AE161</f>
        <v>261655.89543219</v>
      </c>
      <c r="W94" s="18">
        <f>AH142</f>
        <v>791180.340648999</v>
      </c>
      <c r="X94" s="18">
        <f>AG177</f>
        <v>105034.96640448</v>
      </c>
      <c r="Y94" s="18">
        <v>18</v>
      </c>
      <c r="Z94" s="12">
        <v>1354</v>
      </c>
      <c r="AA94" s="12">
        <v>2.328</v>
      </c>
      <c r="AB94" s="13">
        <v>1.35</v>
      </c>
      <c r="AC94" s="14">
        <v>1.24</v>
      </c>
      <c r="AD94" s="15">
        <f t="shared" ref="AD94:AD111" si="53">Z94*AA94*AB94*AC94</f>
        <v>5276.635488</v>
      </c>
      <c r="AE94" s="12">
        <v>1</v>
      </c>
      <c r="AF94" s="12">
        <v>1354</v>
      </c>
      <c r="AG94" s="12">
        <v>1.23</v>
      </c>
      <c r="AH94" s="19">
        <f t="shared" ref="AH94:AH111" si="54">1+6*AF94/(AF94+2000)+AG94</f>
        <v>4.6521824686941</v>
      </c>
      <c r="AI94" s="20">
        <v>5936</v>
      </c>
      <c r="AJ94" s="12">
        <v>0.99</v>
      </c>
      <c r="AK94" s="12">
        <v>3.41</v>
      </c>
      <c r="AL94" s="9">
        <f t="shared" ref="AL94:AL111" si="55">1+AJ94*AK94</f>
        <v>4.3759</v>
      </c>
      <c r="AM94" s="10">
        <v>1.225</v>
      </c>
      <c r="AN94" s="20">
        <v>1</v>
      </c>
      <c r="AO94" s="21">
        <f t="shared" ref="AO94:AO111" si="56">((AD94*AE94*AH94)+AI94)*AL94*AM94*AN94</f>
        <v>163408.105203216</v>
      </c>
      <c r="AP94" s="18">
        <f>BC112</f>
        <v>3793840.01376155</v>
      </c>
      <c r="AQ94" s="18">
        <f>AZ161</f>
        <v>280818.183191805</v>
      </c>
      <c r="AR94" s="18">
        <f>BC142</f>
        <v>1319443.21037457</v>
      </c>
      <c r="AS94" s="18">
        <f>BB177</f>
        <v>122678.36744256</v>
      </c>
      <c r="AT94" s="18">
        <v>18</v>
      </c>
      <c r="AU94" s="12">
        <v>1497</v>
      </c>
      <c r="AV94" s="12">
        <v>2.328</v>
      </c>
      <c r="AW94" s="13">
        <v>1.35</v>
      </c>
      <c r="AX94" s="14">
        <v>1.24</v>
      </c>
      <c r="AY94" s="15">
        <f t="shared" ref="AY94:AY111" si="57">AU94*AV94*AW94*AX94</f>
        <v>5833.916784</v>
      </c>
      <c r="AZ94" s="12">
        <v>1</v>
      </c>
      <c r="BA94" s="12">
        <v>1497</v>
      </c>
      <c r="BB94" s="12">
        <v>1.23</v>
      </c>
      <c r="BC94" s="19">
        <f t="shared" ref="BC94:BC111" si="58">1+6*BA94/(BA94+2000)+BB94</f>
        <v>4.79848727480698</v>
      </c>
      <c r="BD94" s="20">
        <v>5936</v>
      </c>
      <c r="BE94" s="12">
        <v>0.99</v>
      </c>
      <c r="BF94" s="12">
        <v>3.41</v>
      </c>
      <c r="BG94" s="9">
        <f t="shared" ref="BG94:BG111" si="59">1+BE94*BF94</f>
        <v>4.3759</v>
      </c>
      <c r="BH94" s="10">
        <v>1.225</v>
      </c>
      <c r="BI94" s="22">
        <v>1.085</v>
      </c>
      <c r="BJ94" s="21">
        <f t="shared" ref="BJ94:BJ111" si="60">((AY94*AZ94*BC94)+BD94)*BG94*BH94*BI94</f>
        <v>197340.743924961</v>
      </c>
      <c r="BK94" s="18">
        <f>BX112</f>
        <v>5033101.54615906</v>
      </c>
      <c r="BL94" s="18">
        <f>BU161</f>
        <v>332658.403688205</v>
      </c>
      <c r="BM94" s="18">
        <f>BX142</f>
        <v>2156086.95165238</v>
      </c>
      <c r="BN94" s="18">
        <f>BW177</f>
        <v>183086.972934012</v>
      </c>
      <c r="BO94" s="18">
        <v>18</v>
      </c>
      <c r="BP94" s="12">
        <v>1497</v>
      </c>
      <c r="BQ94" s="12">
        <v>2.328</v>
      </c>
      <c r="BR94" s="13">
        <v>1.35</v>
      </c>
      <c r="BS94" s="14">
        <v>1.24</v>
      </c>
      <c r="BT94" s="15">
        <f t="shared" ref="BT94:BT111" si="61">BP94*BQ94*BR94*BS94</f>
        <v>5833.916784</v>
      </c>
      <c r="BU94" s="12">
        <v>1</v>
      </c>
      <c r="BV94" s="12">
        <v>1497</v>
      </c>
      <c r="BW94" s="12">
        <v>1.32</v>
      </c>
      <c r="BX94" s="19">
        <f t="shared" ref="BX94:BX111" si="62">1+6*BV94/(BV94+2000)+BW94</f>
        <v>4.88848727480698</v>
      </c>
      <c r="BY94" s="20">
        <v>5936</v>
      </c>
      <c r="BZ94" s="12">
        <v>0.99</v>
      </c>
      <c r="CA94" s="12">
        <v>4.21</v>
      </c>
      <c r="CB94" s="9">
        <f t="shared" ref="CB94:CB111" si="63">1+BZ94*CA94</f>
        <v>5.1679</v>
      </c>
      <c r="CC94" s="10">
        <v>1.225</v>
      </c>
      <c r="CD94" s="20">
        <v>1.2</v>
      </c>
      <c r="CE94" s="21">
        <f t="shared" ref="CE94:CE111" si="64">((BT94*BU94*BX94)+BY94)*CB94*CC94*CD94</f>
        <v>261748.404328477</v>
      </c>
    </row>
    <row r="95" s="1" customFormat="1" customHeight="1" spans="1:83">
      <c r="A95" s="23" t="s">
        <v>29</v>
      </c>
      <c r="B95" s="23"/>
      <c r="C95" s="24" t="s">
        <v>30</v>
      </c>
      <c r="D95" s="24"/>
      <c r="E95" s="12">
        <v>1394</v>
      </c>
      <c r="F95" s="12">
        <v>2.328</v>
      </c>
      <c r="G95" s="13">
        <v>1.28</v>
      </c>
      <c r="H95" s="14">
        <v>1.08</v>
      </c>
      <c r="I95" s="15">
        <f t="shared" si="49"/>
        <v>4486.2087168</v>
      </c>
      <c r="J95" s="12">
        <v>1</v>
      </c>
      <c r="K95" s="12">
        <v>1394</v>
      </c>
      <c r="L95" s="12">
        <v>0.96</v>
      </c>
      <c r="M95" s="19">
        <f t="shared" si="50"/>
        <v>4.42434885091338</v>
      </c>
      <c r="N95" s="20">
        <v>5936</v>
      </c>
      <c r="O95" s="12">
        <v>0.99</v>
      </c>
      <c r="P95" s="12">
        <v>3.41</v>
      </c>
      <c r="Q95" s="9">
        <f t="shared" si="51"/>
        <v>4.3759</v>
      </c>
      <c r="R95" s="10">
        <v>1.225</v>
      </c>
      <c r="S95" s="20">
        <v>1</v>
      </c>
      <c r="T95" s="21">
        <f t="shared" si="52"/>
        <v>138217.512886628</v>
      </c>
      <c r="U95" s="23" t="s">
        <v>29</v>
      </c>
      <c r="V95" s="23"/>
      <c r="W95" s="23"/>
      <c r="X95" s="24" t="s">
        <v>30</v>
      </c>
      <c r="Y95" s="24"/>
      <c r="Z95" s="12">
        <v>1354</v>
      </c>
      <c r="AA95" s="12">
        <v>2.328</v>
      </c>
      <c r="AB95" s="13">
        <v>1.35</v>
      </c>
      <c r="AC95" s="14">
        <v>1.24</v>
      </c>
      <c r="AD95" s="15">
        <f t="shared" si="53"/>
        <v>5276.635488</v>
      </c>
      <c r="AE95" s="12">
        <v>1</v>
      </c>
      <c r="AF95" s="12">
        <v>1354</v>
      </c>
      <c r="AG95" s="12">
        <v>1.23</v>
      </c>
      <c r="AH95" s="19">
        <f t="shared" si="54"/>
        <v>4.6521824686941</v>
      </c>
      <c r="AI95" s="20">
        <v>5936</v>
      </c>
      <c r="AJ95" s="12">
        <v>0.99</v>
      </c>
      <c r="AK95" s="12">
        <v>3.41</v>
      </c>
      <c r="AL95" s="9">
        <f t="shared" si="55"/>
        <v>4.3759</v>
      </c>
      <c r="AM95" s="10">
        <v>1.225</v>
      </c>
      <c r="AN95" s="20">
        <v>1</v>
      </c>
      <c r="AO95" s="21">
        <f t="shared" si="56"/>
        <v>163408.105203216</v>
      </c>
      <c r="AP95" s="23" t="s">
        <v>29</v>
      </c>
      <c r="AQ95" s="23"/>
      <c r="AR95" s="23"/>
      <c r="AS95" s="24" t="s">
        <v>30</v>
      </c>
      <c r="AT95" s="24"/>
      <c r="AU95" s="12">
        <v>1497</v>
      </c>
      <c r="AV95" s="12">
        <v>2.328</v>
      </c>
      <c r="AW95" s="13">
        <v>1.35</v>
      </c>
      <c r="AX95" s="14">
        <v>1.24</v>
      </c>
      <c r="AY95" s="15">
        <f t="shared" si="57"/>
        <v>5833.916784</v>
      </c>
      <c r="AZ95" s="12">
        <v>1</v>
      </c>
      <c r="BA95" s="12">
        <v>1497</v>
      </c>
      <c r="BB95" s="12">
        <v>1.23</v>
      </c>
      <c r="BC95" s="19">
        <f t="shared" si="58"/>
        <v>4.79848727480698</v>
      </c>
      <c r="BD95" s="20">
        <v>5936</v>
      </c>
      <c r="BE95" s="12">
        <v>0.99</v>
      </c>
      <c r="BF95" s="12">
        <v>3.41</v>
      </c>
      <c r="BG95" s="9">
        <f t="shared" si="59"/>
        <v>4.3759</v>
      </c>
      <c r="BH95" s="10">
        <v>1.225</v>
      </c>
      <c r="BI95" s="22">
        <v>1.085</v>
      </c>
      <c r="BJ95" s="21">
        <f t="shared" si="60"/>
        <v>197340.743924961</v>
      </c>
      <c r="BK95" s="23" t="s">
        <v>29</v>
      </c>
      <c r="BL95" s="23"/>
      <c r="BM95" s="23"/>
      <c r="BN95" s="24" t="s">
        <v>30</v>
      </c>
      <c r="BO95" s="24"/>
      <c r="BP95" s="12">
        <v>1497</v>
      </c>
      <c r="BQ95" s="12">
        <v>2.328</v>
      </c>
      <c r="BR95" s="13">
        <v>1.35</v>
      </c>
      <c r="BS95" s="14">
        <v>1.24</v>
      </c>
      <c r="BT95" s="15">
        <f t="shared" si="61"/>
        <v>5833.916784</v>
      </c>
      <c r="BU95" s="12">
        <v>1</v>
      </c>
      <c r="BV95" s="12">
        <v>1497</v>
      </c>
      <c r="BW95" s="12">
        <v>1.32</v>
      </c>
      <c r="BX95" s="19">
        <f t="shared" si="62"/>
        <v>4.88848727480698</v>
      </c>
      <c r="BY95" s="20">
        <v>5936</v>
      </c>
      <c r="BZ95" s="12">
        <v>0.99</v>
      </c>
      <c r="CA95" s="12">
        <v>4.21</v>
      </c>
      <c r="CB95" s="9">
        <f t="shared" si="63"/>
        <v>5.1679</v>
      </c>
      <c r="CC95" s="10">
        <v>1.225</v>
      </c>
      <c r="CD95" s="20">
        <v>1.2</v>
      </c>
      <c r="CE95" s="21">
        <f t="shared" si="64"/>
        <v>261748.404328477</v>
      </c>
    </row>
    <row r="96" s="1" customFormat="1" customHeight="1" spans="1:83">
      <c r="A96" s="23"/>
      <c r="B96" s="23"/>
      <c r="C96" s="24"/>
      <c r="D96" s="24"/>
      <c r="E96" s="12">
        <v>1394</v>
      </c>
      <c r="F96" s="12">
        <v>2.904</v>
      </c>
      <c r="G96" s="13">
        <v>1.28</v>
      </c>
      <c r="H96" s="14">
        <v>1.08</v>
      </c>
      <c r="I96" s="15">
        <f t="shared" si="49"/>
        <v>5596.1985024</v>
      </c>
      <c r="J96" s="12">
        <v>1</v>
      </c>
      <c r="K96" s="12">
        <v>1394</v>
      </c>
      <c r="L96" s="12">
        <v>0.96</v>
      </c>
      <c r="M96" s="19">
        <f t="shared" si="50"/>
        <v>4.42434885091338</v>
      </c>
      <c r="N96" s="20">
        <v>5936</v>
      </c>
      <c r="O96" s="12">
        <v>0.99</v>
      </c>
      <c r="P96" s="12">
        <v>3.41</v>
      </c>
      <c r="Q96" s="9">
        <f t="shared" si="51"/>
        <v>4.3759</v>
      </c>
      <c r="R96" s="10">
        <v>1.225</v>
      </c>
      <c r="S96" s="20">
        <v>1</v>
      </c>
      <c r="T96" s="21">
        <f t="shared" si="52"/>
        <v>164542.721574453</v>
      </c>
      <c r="U96" s="23"/>
      <c r="V96" s="23"/>
      <c r="W96" s="23"/>
      <c r="X96" s="24"/>
      <c r="Y96" s="24"/>
      <c r="Z96" s="12">
        <v>1354</v>
      </c>
      <c r="AA96" s="12">
        <v>2.904</v>
      </c>
      <c r="AB96" s="13">
        <v>1.35</v>
      </c>
      <c r="AC96" s="14">
        <v>1.24</v>
      </c>
      <c r="AD96" s="15">
        <f t="shared" si="53"/>
        <v>6582.194784</v>
      </c>
      <c r="AE96" s="12">
        <v>1</v>
      </c>
      <c r="AF96" s="12">
        <v>1354</v>
      </c>
      <c r="AG96" s="12">
        <v>1.23</v>
      </c>
      <c r="AH96" s="19">
        <f t="shared" si="54"/>
        <v>4.6521824686941</v>
      </c>
      <c r="AI96" s="20">
        <v>5936</v>
      </c>
      <c r="AJ96" s="12">
        <v>0.99</v>
      </c>
      <c r="AK96" s="12">
        <v>3.41</v>
      </c>
      <c r="AL96" s="9">
        <f t="shared" si="55"/>
        <v>4.3759</v>
      </c>
      <c r="AM96" s="10">
        <v>1.225</v>
      </c>
      <c r="AN96" s="20">
        <v>1</v>
      </c>
      <c r="AO96" s="21">
        <f t="shared" si="56"/>
        <v>195966.037763187</v>
      </c>
      <c r="AP96" s="23"/>
      <c r="AQ96" s="23"/>
      <c r="AR96" s="23"/>
      <c r="AS96" s="24"/>
      <c r="AT96" s="24"/>
      <c r="AU96" s="12">
        <v>1497</v>
      </c>
      <c r="AV96" s="12">
        <v>2.904</v>
      </c>
      <c r="AW96" s="13">
        <v>1.35</v>
      </c>
      <c r="AX96" s="14">
        <v>1.24</v>
      </c>
      <c r="AY96" s="15">
        <f t="shared" si="57"/>
        <v>7277.360112</v>
      </c>
      <c r="AZ96" s="12">
        <v>1</v>
      </c>
      <c r="BA96" s="12">
        <v>1497</v>
      </c>
      <c r="BB96" s="12">
        <v>1.23</v>
      </c>
      <c r="BC96" s="19">
        <f t="shared" si="58"/>
        <v>4.79848727480698</v>
      </c>
      <c r="BD96" s="20">
        <v>5936</v>
      </c>
      <c r="BE96" s="12">
        <v>0.99</v>
      </c>
      <c r="BF96" s="12">
        <v>3.41</v>
      </c>
      <c r="BG96" s="9">
        <f t="shared" si="59"/>
        <v>4.3759</v>
      </c>
      <c r="BH96" s="10">
        <v>1.225</v>
      </c>
      <c r="BI96" s="22">
        <v>1.085</v>
      </c>
      <c r="BJ96" s="21">
        <f t="shared" si="60"/>
        <v>237625.181110336</v>
      </c>
      <c r="BK96" s="23"/>
      <c r="BL96" s="23"/>
      <c r="BM96" s="23"/>
      <c r="BN96" s="24"/>
      <c r="BO96" s="24"/>
      <c r="BP96" s="12">
        <v>1497</v>
      </c>
      <c r="BQ96" s="12">
        <v>2.904</v>
      </c>
      <c r="BR96" s="13">
        <v>1.35</v>
      </c>
      <c r="BS96" s="14">
        <v>1.24</v>
      </c>
      <c r="BT96" s="15">
        <f t="shared" si="61"/>
        <v>7277.360112</v>
      </c>
      <c r="BU96" s="12">
        <v>1</v>
      </c>
      <c r="BV96" s="12">
        <v>1497</v>
      </c>
      <c r="BW96" s="12">
        <v>1.32</v>
      </c>
      <c r="BX96" s="19">
        <f t="shared" si="62"/>
        <v>4.88848727480698</v>
      </c>
      <c r="BY96" s="20">
        <v>5936</v>
      </c>
      <c r="BZ96" s="12">
        <v>0.99</v>
      </c>
      <c r="CA96" s="12">
        <v>4.21</v>
      </c>
      <c r="CB96" s="9">
        <f t="shared" si="63"/>
        <v>5.1679</v>
      </c>
      <c r="CC96" s="10">
        <v>1.225</v>
      </c>
      <c r="CD96" s="20">
        <v>1.2</v>
      </c>
      <c r="CE96" s="21">
        <f t="shared" si="64"/>
        <v>315353.449036224</v>
      </c>
    </row>
    <row r="97" s="1" customFormat="1" customHeight="1" spans="1:83">
      <c r="A97" s="25">
        <f>A94+B94</f>
        <v>3372442.37437202</v>
      </c>
      <c r="B97" s="25"/>
      <c r="C97" s="26">
        <f>A97/D94</f>
        <v>187357.909687334</v>
      </c>
      <c r="D97" s="26"/>
      <c r="E97" s="12">
        <v>1494</v>
      </c>
      <c r="F97" s="12">
        <v>2.328</v>
      </c>
      <c r="G97" s="13">
        <v>1.28</v>
      </c>
      <c r="H97" s="14">
        <v>1.24</v>
      </c>
      <c r="I97" s="15">
        <f t="shared" si="49"/>
        <v>5520.3323904</v>
      </c>
      <c r="J97" s="12">
        <v>1</v>
      </c>
      <c r="K97" s="12">
        <v>1494</v>
      </c>
      <c r="L97" s="12">
        <v>0.96</v>
      </c>
      <c r="M97" s="19">
        <f t="shared" si="50"/>
        <v>4.52554092730395</v>
      </c>
      <c r="N97" s="20">
        <v>5936</v>
      </c>
      <c r="O97" s="12">
        <v>0.99</v>
      </c>
      <c r="P97" s="12">
        <v>3.41</v>
      </c>
      <c r="Q97" s="9">
        <f t="shared" si="51"/>
        <v>4.3759</v>
      </c>
      <c r="R97" s="10">
        <v>1.225</v>
      </c>
      <c r="S97" s="20">
        <v>1</v>
      </c>
      <c r="T97" s="21">
        <f t="shared" si="52"/>
        <v>165737.870863866</v>
      </c>
      <c r="U97" s="25">
        <f>SUM(U94:X94)</f>
        <v>4294564.69150338</v>
      </c>
      <c r="V97" s="25"/>
      <c r="W97" s="25"/>
      <c r="X97" s="26">
        <f>U97/Y94</f>
        <v>238586.927305743</v>
      </c>
      <c r="Y97" s="26"/>
      <c r="Z97" s="12">
        <v>1354</v>
      </c>
      <c r="AA97" s="12">
        <v>2.328</v>
      </c>
      <c r="AB97" s="13">
        <v>1.35</v>
      </c>
      <c r="AC97" s="14">
        <v>1.24</v>
      </c>
      <c r="AD97" s="15">
        <f t="shared" si="53"/>
        <v>5276.635488</v>
      </c>
      <c r="AE97" s="12">
        <v>1</v>
      </c>
      <c r="AF97" s="12">
        <v>1354</v>
      </c>
      <c r="AG97" s="12">
        <v>1.23</v>
      </c>
      <c r="AH97" s="19">
        <f t="shared" si="54"/>
        <v>4.6521824686941</v>
      </c>
      <c r="AI97" s="20">
        <v>5936</v>
      </c>
      <c r="AJ97" s="12">
        <v>0.99</v>
      </c>
      <c r="AK97" s="12">
        <v>3.41</v>
      </c>
      <c r="AL97" s="9">
        <f t="shared" si="55"/>
        <v>4.3759</v>
      </c>
      <c r="AM97" s="10">
        <v>1.225</v>
      </c>
      <c r="AN97" s="20">
        <v>1</v>
      </c>
      <c r="AO97" s="21">
        <f t="shared" si="56"/>
        <v>163408.105203216</v>
      </c>
      <c r="AP97" s="25">
        <f>SUM(AP94:AS94)</f>
        <v>5516779.77477048</v>
      </c>
      <c r="AQ97" s="25"/>
      <c r="AR97" s="25"/>
      <c r="AS97" s="26">
        <f>AP97/AT94</f>
        <v>306487.765265026</v>
      </c>
      <c r="AT97" s="26"/>
      <c r="AU97" s="12">
        <v>1497</v>
      </c>
      <c r="AV97" s="12">
        <v>2.328</v>
      </c>
      <c r="AW97" s="13">
        <v>1.35</v>
      </c>
      <c r="AX97" s="14">
        <v>1.24</v>
      </c>
      <c r="AY97" s="15">
        <f t="shared" si="57"/>
        <v>5833.916784</v>
      </c>
      <c r="AZ97" s="12">
        <v>1</v>
      </c>
      <c r="BA97" s="12">
        <v>1497</v>
      </c>
      <c r="BB97" s="12">
        <v>1.23</v>
      </c>
      <c r="BC97" s="19">
        <f t="shared" si="58"/>
        <v>4.79848727480698</v>
      </c>
      <c r="BD97" s="20">
        <v>5936</v>
      </c>
      <c r="BE97" s="12">
        <v>0.99</v>
      </c>
      <c r="BF97" s="12">
        <v>3.41</v>
      </c>
      <c r="BG97" s="9">
        <f t="shared" si="59"/>
        <v>4.3759</v>
      </c>
      <c r="BH97" s="10">
        <v>1.225</v>
      </c>
      <c r="BI97" s="22">
        <v>1.085</v>
      </c>
      <c r="BJ97" s="21">
        <f t="shared" si="60"/>
        <v>197340.743924961</v>
      </c>
      <c r="BK97" s="25">
        <f>SUM(BK94:BN94)</f>
        <v>7704933.87443366</v>
      </c>
      <c r="BL97" s="25"/>
      <c r="BM97" s="25"/>
      <c r="BN97" s="26">
        <f>BK97/BO94</f>
        <v>428051.881912981</v>
      </c>
      <c r="BO97" s="26"/>
      <c r="BP97" s="12">
        <v>1497</v>
      </c>
      <c r="BQ97" s="12">
        <v>2.328</v>
      </c>
      <c r="BR97" s="13">
        <v>1.35</v>
      </c>
      <c r="BS97" s="14">
        <v>1.24</v>
      </c>
      <c r="BT97" s="15">
        <f t="shared" si="61"/>
        <v>5833.916784</v>
      </c>
      <c r="BU97" s="12">
        <v>1</v>
      </c>
      <c r="BV97" s="12">
        <v>1497</v>
      </c>
      <c r="BW97" s="12">
        <v>1.32</v>
      </c>
      <c r="BX97" s="19">
        <f t="shared" si="62"/>
        <v>4.88848727480698</v>
      </c>
      <c r="BY97" s="20">
        <v>5936</v>
      </c>
      <c r="BZ97" s="12">
        <v>0.99</v>
      </c>
      <c r="CA97" s="12">
        <v>4.21</v>
      </c>
      <c r="CB97" s="9">
        <f t="shared" si="63"/>
        <v>5.1679</v>
      </c>
      <c r="CC97" s="10">
        <v>1.225</v>
      </c>
      <c r="CD97" s="20">
        <v>1.2</v>
      </c>
      <c r="CE97" s="21">
        <f t="shared" si="64"/>
        <v>261748.404328477</v>
      </c>
    </row>
    <row r="98" s="1" customFormat="1" customHeight="1" spans="1:83">
      <c r="A98" s="25"/>
      <c r="B98" s="25"/>
      <c r="C98" s="26"/>
      <c r="D98" s="26"/>
      <c r="E98" s="12">
        <v>1494</v>
      </c>
      <c r="F98" s="12">
        <v>2.328</v>
      </c>
      <c r="G98" s="13">
        <v>1.28</v>
      </c>
      <c r="H98" s="14">
        <v>1.24</v>
      </c>
      <c r="I98" s="15">
        <f t="shared" si="49"/>
        <v>5520.3323904</v>
      </c>
      <c r="J98" s="12">
        <v>1</v>
      </c>
      <c r="K98" s="12">
        <v>1494</v>
      </c>
      <c r="L98" s="12">
        <v>0.96</v>
      </c>
      <c r="M98" s="19">
        <f t="shared" si="50"/>
        <v>4.52554092730395</v>
      </c>
      <c r="N98" s="20">
        <v>5936</v>
      </c>
      <c r="O98" s="12">
        <v>0.99</v>
      </c>
      <c r="P98" s="12">
        <v>3.41</v>
      </c>
      <c r="Q98" s="9">
        <f t="shared" si="51"/>
        <v>4.3759</v>
      </c>
      <c r="R98" s="10">
        <v>1.225</v>
      </c>
      <c r="S98" s="20">
        <v>1</v>
      </c>
      <c r="T98" s="21">
        <f t="shared" si="52"/>
        <v>165737.870863866</v>
      </c>
      <c r="U98" s="25"/>
      <c r="V98" s="25"/>
      <c r="W98" s="25"/>
      <c r="X98" s="26"/>
      <c r="Y98" s="26"/>
      <c r="Z98" s="12">
        <v>1354</v>
      </c>
      <c r="AA98" s="12">
        <v>2.328</v>
      </c>
      <c r="AB98" s="13">
        <v>1.35</v>
      </c>
      <c r="AC98" s="14">
        <v>1.24</v>
      </c>
      <c r="AD98" s="15">
        <f t="shared" si="53"/>
        <v>5276.635488</v>
      </c>
      <c r="AE98" s="12">
        <v>1</v>
      </c>
      <c r="AF98" s="12">
        <v>1354</v>
      </c>
      <c r="AG98" s="12">
        <v>1.23</v>
      </c>
      <c r="AH98" s="19">
        <f t="shared" si="54"/>
        <v>4.6521824686941</v>
      </c>
      <c r="AI98" s="20">
        <v>5936</v>
      </c>
      <c r="AJ98" s="12">
        <v>0.99</v>
      </c>
      <c r="AK98" s="12">
        <v>3.41</v>
      </c>
      <c r="AL98" s="9">
        <f t="shared" si="55"/>
        <v>4.3759</v>
      </c>
      <c r="AM98" s="10">
        <v>1.225</v>
      </c>
      <c r="AN98" s="20">
        <v>1</v>
      </c>
      <c r="AO98" s="21">
        <f t="shared" si="56"/>
        <v>163408.105203216</v>
      </c>
      <c r="AP98" s="25"/>
      <c r="AQ98" s="25"/>
      <c r="AR98" s="25"/>
      <c r="AS98" s="26"/>
      <c r="AT98" s="26"/>
      <c r="AU98" s="12">
        <v>1497</v>
      </c>
      <c r="AV98" s="12">
        <v>2.328</v>
      </c>
      <c r="AW98" s="13">
        <v>1.35</v>
      </c>
      <c r="AX98" s="14">
        <v>1.24</v>
      </c>
      <c r="AY98" s="15">
        <f t="shared" si="57"/>
        <v>5833.916784</v>
      </c>
      <c r="AZ98" s="12">
        <v>1</v>
      </c>
      <c r="BA98" s="12">
        <v>1497</v>
      </c>
      <c r="BB98" s="12">
        <v>1.23</v>
      </c>
      <c r="BC98" s="19">
        <f t="shared" si="58"/>
        <v>4.79848727480698</v>
      </c>
      <c r="BD98" s="20">
        <v>5936</v>
      </c>
      <c r="BE98" s="12">
        <v>0.99</v>
      </c>
      <c r="BF98" s="12">
        <v>3.41</v>
      </c>
      <c r="BG98" s="9">
        <f t="shared" si="59"/>
        <v>4.3759</v>
      </c>
      <c r="BH98" s="10">
        <v>1.225</v>
      </c>
      <c r="BI98" s="22">
        <v>1.085</v>
      </c>
      <c r="BJ98" s="21">
        <f t="shared" si="60"/>
        <v>197340.743924961</v>
      </c>
      <c r="BK98" s="25"/>
      <c r="BL98" s="25"/>
      <c r="BM98" s="25"/>
      <c r="BN98" s="26"/>
      <c r="BO98" s="26"/>
      <c r="BP98" s="12">
        <v>1497</v>
      </c>
      <c r="BQ98" s="12">
        <v>2.328</v>
      </c>
      <c r="BR98" s="13">
        <v>1.35</v>
      </c>
      <c r="BS98" s="14">
        <v>1.24</v>
      </c>
      <c r="BT98" s="15">
        <f t="shared" si="61"/>
        <v>5833.916784</v>
      </c>
      <c r="BU98" s="12">
        <v>1</v>
      </c>
      <c r="BV98" s="12">
        <v>1497</v>
      </c>
      <c r="BW98" s="12">
        <v>1.32</v>
      </c>
      <c r="BX98" s="19">
        <f t="shared" si="62"/>
        <v>4.88848727480698</v>
      </c>
      <c r="BY98" s="20">
        <v>5936</v>
      </c>
      <c r="BZ98" s="12">
        <v>0.99</v>
      </c>
      <c r="CA98" s="12">
        <v>4.21</v>
      </c>
      <c r="CB98" s="9">
        <f t="shared" si="63"/>
        <v>5.1679</v>
      </c>
      <c r="CC98" s="10">
        <v>1.225</v>
      </c>
      <c r="CD98" s="20">
        <v>1.2</v>
      </c>
      <c r="CE98" s="21">
        <f t="shared" si="64"/>
        <v>261748.404328477</v>
      </c>
    </row>
    <row r="99" s="1" customFormat="1" customHeight="1" spans="1:83">
      <c r="A99"/>
      <c r="B99"/>
      <c r="C99"/>
      <c r="D99"/>
      <c r="E99" s="12">
        <v>1494</v>
      </c>
      <c r="F99" s="12">
        <v>2.904</v>
      </c>
      <c r="G99" s="13">
        <v>1.28</v>
      </c>
      <c r="H99" s="14">
        <v>1.24</v>
      </c>
      <c r="I99" s="15">
        <f t="shared" si="49"/>
        <v>6886.1878272</v>
      </c>
      <c r="J99" s="12">
        <v>1</v>
      </c>
      <c r="K99" s="12">
        <v>1494</v>
      </c>
      <c r="L99" s="12">
        <v>0.96</v>
      </c>
      <c r="M99" s="19">
        <f t="shared" si="50"/>
        <v>4.52554092730395</v>
      </c>
      <c r="N99" s="20">
        <v>5936</v>
      </c>
      <c r="O99" s="12">
        <v>0.99</v>
      </c>
      <c r="P99" s="12">
        <v>3.41</v>
      </c>
      <c r="Q99" s="9">
        <f t="shared" si="51"/>
        <v>4.3759</v>
      </c>
      <c r="R99" s="10">
        <v>1.225</v>
      </c>
      <c r="S99" s="20">
        <v>1</v>
      </c>
      <c r="T99" s="21">
        <f t="shared" si="52"/>
        <v>198872.240288327</v>
      </c>
      <c r="U99" s="27"/>
      <c r="V99" s="27"/>
      <c r="W99" s="27"/>
      <c r="X99" s="27"/>
      <c r="Y99" s="27"/>
      <c r="Z99" s="12">
        <v>1354</v>
      </c>
      <c r="AA99" s="12">
        <v>2.904</v>
      </c>
      <c r="AB99" s="13">
        <v>1.35</v>
      </c>
      <c r="AC99" s="14">
        <v>1.24</v>
      </c>
      <c r="AD99" s="15">
        <f t="shared" si="53"/>
        <v>6582.194784</v>
      </c>
      <c r="AE99" s="12">
        <v>1</v>
      </c>
      <c r="AF99" s="12">
        <v>1354</v>
      </c>
      <c r="AG99" s="12">
        <v>1.23</v>
      </c>
      <c r="AH99" s="19">
        <f t="shared" si="54"/>
        <v>4.6521824686941</v>
      </c>
      <c r="AI99" s="20">
        <v>5936</v>
      </c>
      <c r="AJ99" s="12">
        <v>0.99</v>
      </c>
      <c r="AK99" s="12">
        <v>3.41</v>
      </c>
      <c r="AL99" s="9">
        <f t="shared" si="55"/>
        <v>4.3759</v>
      </c>
      <c r="AM99" s="10">
        <v>1.225</v>
      </c>
      <c r="AN99" s="20">
        <v>1</v>
      </c>
      <c r="AO99" s="21">
        <f t="shared" si="56"/>
        <v>195966.037763187</v>
      </c>
      <c r="AP99" s="27"/>
      <c r="AQ99" s="27"/>
      <c r="AR99" s="27"/>
      <c r="AS99" s="27"/>
      <c r="AT99" s="27"/>
      <c r="AU99" s="12">
        <v>1497</v>
      </c>
      <c r="AV99" s="12">
        <v>2.904</v>
      </c>
      <c r="AW99" s="13">
        <v>1.35</v>
      </c>
      <c r="AX99" s="14">
        <v>1.24</v>
      </c>
      <c r="AY99" s="15">
        <f t="shared" si="57"/>
        <v>7277.360112</v>
      </c>
      <c r="AZ99" s="12">
        <v>1</v>
      </c>
      <c r="BA99" s="12">
        <v>1497</v>
      </c>
      <c r="BB99" s="12">
        <v>1.23</v>
      </c>
      <c r="BC99" s="19">
        <f t="shared" si="58"/>
        <v>4.79848727480698</v>
      </c>
      <c r="BD99" s="20">
        <v>5936</v>
      </c>
      <c r="BE99" s="12">
        <v>0.99</v>
      </c>
      <c r="BF99" s="12">
        <v>3.41</v>
      </c>
      <c r="BG99" s="9">
        <f t="shared" si="59"/>
        <v>4.3759</v>
      </c>
      <c r="BH99" s="10">
        <v>1.225</v>
      </c>
      <c r="BI99" s="22">
        <v>1.085</v>
      </c>
      <c r="BJ99" s="21">
        <f t="shared" si="60"/>
        <v>237625.181110336</v>
      </c>
      <c r="BK99" s="27"/>
      <c r="BL99" s="27"/>
      <c r="BM99" s="27"/>
      <c r="BN99" s="27"/>
      <c r="BO99" s="27"/>
      <c r="BP99" s="12">
        <v>1497</v>
      </c>
      <c r="BQ99" s="12">
        <v>2.904</v>
      </c>
      <c r="BR99" s="13">
        <v>1.35</v>
      </c>
      <c r="BS99" s="14">
        <v>1.24</v>
      </c>
      <c r="BT99" s="15">
        <f t="shared" si="61"/>
        <v>7277.360112</v>
      </c>
      <c r="BU99" s="12">
        <v>1</v>
      </c>
      <c r="BV99" s="12">
        <v>1497</v>
      </c>
      <c r="BW99" s="12">
        <v>1.32</v>
      </c>
      <c r="BX99" s="19">
        <f t="shared" si="62"/>
        <v>4.88848727480698</v>
      </c>
      <c r="BY99" s="20">
        <v>5936</v>
      </c>
      <c r="BZ99" s="12">
        <v>0.99</v>
      </c>
      <c r="CA99" s="12">
        <v>4.21</v>
      </c>
      <c r="CB99" s="9">
        <f t="shared" si="63"/>
        <v>5.1679</v>
      </c>
      <c r="CC99" s="10">
        <v>1.225</v>
      </c>
      <c r="CD99" s="20">
        <v>1.2</v>
      </c>
      <c r="CE99" s="21">
        <f t="shared" si="64"/>
        <v>315353.449036224</v>
      </c>
    </row>
    <row r="100" s="1" customFormat="1" customHeight="1" spans="1:83">
      <c r="E100" s="12">
        <v>1494</v>
      </c>
      <c r="F100" s="12">
        <v>2.328</v>
      </c>
      <c r="G100" s="13">
        <v>1.28</v>
      </c>
      <c r="H100" s="14">
        <v>1.24</v>
      </c>
      <c r="I100" s="15">
        <f t="shared" si="49"/>
        <v>5520.3323904</v>
      </c>
      <c r="J100" s="12">
        <v>1</v>
      </c>
      <c r="K100" s="12">
        <v>1494</v>
      </c>
      <c r="L100" s="12">
        <v>0.96</v>
      </c>
      <c r="M100" s="19">
        <f t="shared" si="50"/>
        <v>4.52554092730395</v>
      </c>
      <c r="N100" s="20">
        <v>5936</v>
      </c>
      <c r="O100" s="12">
        <v>0.99</v>
      </c>
      <c r="P100" s="12">
        <v>3.41</v>
      </c>
      <c r="Q100" s="9">
        <f t="shared" si="51"/>
        <v>4.3759</v>
      </c>
      <c r="R100" s="10">
        <v>1.225</v>
      </c>
      <c r="S100" s="20">
        <v>1</v>
      </c>
      <c r="T100" s="21">
        <f t="shared" si="52"/>
        <v>165737.870863866</v>
      </c>
      <c r="U100" s="27"/>
      <c r="V100" s="27"/>
      <c r="W100" s="27"/>
      <c r="X100" s="27"/>
      <c r="Y100" s="27"/>
      <c r="Z100" s="12">
        <v>1354</v>
      </c>
      <c r="AA100" s="12">
        <v>2.328</v>
      </c>
      <c r="AB100" s="13">
        <v>1.35</v>
      </c>
      <c r="AC100" s="14">
        <v>1.24</v>
      </c>
      <c r="AD100" s="15">
        <f t="shared" si="53"/>
        <v>5276.635488</v>
      </c>
      <c r="AE100" s="12">
        <v>1</v>
      </c>
      <c r="AF100" s="12">
        <v>1354</v>
      </c>
      <c r="AG100" s="12">
        <v>1.23</v>
      </c>
      <c r="AH100" s="19">
        <f t="shared" si="54"/>
        <v>4.6521824686941</v>
      </c>
      <c r="AI100" s="20">
        <v>5936</v>
      </c>
      <c r="AJ100" s="12">
        <v>0.99</v>
      </c>
      <c r="AK100" s="12">
        <v>3.41</v>
      </c>
      <c r="AL100" s="9">
        <f t="shared" si="55"/>
        <v>4.3759</v>
      </c>
      <c r="AM100" s="10">
        <v>1.225</v>
      </c>
      <c r="AN100" s="20">
        <v>1</v>
      </c>
      <c r="AO100" s="21">
        <f t="shared" si="56"/>
        <v>163408.105203216</v>
      </c>
      <c r="AP100" s="27"/>
      <c r="AQ100" s="27"/>
      <c r="AR100" s="27"/>
      <c r="AS100" s="27"/>
      <c r="AT100" s="27"/>
      <c r="AU100" s="12">
        <v>1497</v>
      </c>
      <c r="AV100" s="12">
        <v>2.328</v>
      </c>
      <c r="AW100" s="13">
        <v>1.35</v>
      </c>
      <c r="AX100" s="14">
        <v>1.24</v>
      </c>
      <c r="AY100" s="15">
        <f t="shared" si="57"/>
        <v>5833.916784</v>
      </c>
      <c r="AZ100" s="12">
        <v>1</v>
      </c>
      <c r="BA100" s="12">
        <v>1497</v>
      </c>
      <c r="BB100" s="12">
        <v>1.23</v>
      </c>
      <c r="BC100" s="19">
        <f t="shared" si="58"/>
        <v>4.79848727480698</v>
      </c>
      <c r="BD100" s="20">
        <v>5936</v>
      </c>
      <c r="BE100" s="12">
        <v>0.99</v>
      </c>
      <c r="BF100" s="12">
        <v>3.41</v>
      </c>
      <c r="BG100" s="9">
        <f t="shared" si="59"/>
        <v>4.3759</v>
      </c>
      <c r="BH100" s="10">
        <v>1.225</v>
      </c>
      <c r="BI100" s="22">
        <v>1.085</v>
      </c>
      <c r="BJ100" s="21">
        <f t="shared" si="60"/>
        <v>197340.743924961</v>
      </c>
      <c r="BK100" s="27"/>
      <c r="BL100" s="27"/>
      <c r="BM100" s="27"/>
      <c r="BN100" s="27"/>
      <c r="BO100" s="27"/>
      <c r="BP100" s="12">
        <v>1497</v>
      </c>
      <c r="BQ100" s="12">
        <v>2.328</v>
      </c>
      <c r="BR100" s="13">
        <v>1.35</v>
      </c>
      <c r="BS100" s="14">
        <v>1.24</v>
      </c>
      <c r="BT100" s="15">
        <f t="shared" si="61"/>
        <v>5833.916784</v>
      </c>
      <c r="BU100" s="12">
        <v>1</v>
      </c>
      <c r="BV100" s="12">
        <v>1497</v>
      </c>
      <c r="BW100" s="12">
        <v>1.32</v>
      </c>
      <c r="BX100" s="19">
        <f t="shared" si="62"/>
        <v>4.88848727480698</v>
      </c>
      <c r="BY100" s="20">
        <v>5936</v>
      </c>
      <c r="BZ100" s="12">
        <v>0.99</v>
      </c>
      <c r="CA100" s="12">
        <v>4.21</v>
      </c>
      <c r="CB100" s="9">
        <f t="shared" si="63"/>
        <v>5.1679</v>
      </c>
      <c r="CC100" s="10">
        <v>1.225</v>
      </c>
      <c r="CD100" s="20">
        <v>1.2</v>
      </c>
      <c r="CE100" s="21">
        <f t="shared" si="64"/>
        <v>261748.404328477</v>
      </c>
    </row>
    <row r="101" s="1" customFormat="1" customHeight="1" spans="1:83">
      <c r="E101" s="12">
        <v>1494</v>
      </c>
      <c r="F101" s="12">
        <v>2.328</v>
      </c>
      <c r="G101" s="13">
        <v>1.28</v>
      </c>
      <c r="H101" s="14">
        <v>1.24</v>
      </c>
      <c r="I101" s="15">
        <f t="shared" si="49"/>
        <v>5520.3323904</v>
      </c>
      <c r="J101" s="12">
        <v>1</v>
      </c>
      <c r="K101" s="12">
        <v>1494</v>
      </c>
      <c r="L101" s="12">
        <v>0.96</v>
      </c>
      <c r="M101" s="19">
        <f t="shared" si="50"/>
        <v>4.52554092730395</v>
      </c>
      <c r="N101" s="20">
        <v>5936</v>
      </c>
      <c r="O101" s="12">
        <v>0.99</v>
      </c>
      <c r="P101" s="12">
        <v>3.41</v>
      </c>
      <c r="Q101" s="9">
        <f t="shared" si="51"/>
        <v>4.3759</v>
      </c>
      <c r="R101" s="10">
        <v>1.225</v>
      </c>
      <c r="S101" s="20">
        <v>1</v>
      </c>
      <c r="T101" s="21">
        <f t="shared" si="52"/>
        <v>165737.870863866</v>
      </c>
      <c r="Z101" s="12">
        <v>1354</v>
      </c>
      <c r="AA101" s="12">
        <v>2.328</v>
      </c>
      <c r="AB101" s="13">
        <v>1.35</v>
      </c>
      <c r="AC101" s="14">
        <v>1.24</v>
      </c>
      <c r="AD101" s="15">
        <f t="shared" si="53"/>
        <v>5276.635488</v>
      </c>
      <c r="AE101" s="12">
        <v>1</v>
      </c>
      <c r="AF101" s="12">
        <v>1354</v>
      </c>
      <c r="AG101" s="12">
        <v>1.23</v>
      </c>
      <c r="AH101" s="19">
        <f t="shared" si="54"/>
        <v>4.6521824686941</v>
      </c>
      <c r="AI101" s="20">
        <v>5936</v>
      </c>
      <c r="AJ101" s="12">
        <v>0.99</v>
      </c>
      <c r="AK101" s="12">
        <v>3.41</v>
      </c>
      <c r="AL101" s="9">
        <f t="shared" si="55"/>
        <v>4.3759</v>
      </c>
      <c r="AM101" s="10">
        <v>1.225</v>
      </c>
      <c r="AN101" s="20">
        <v>1</v>
      </c>
      <c r="AO101" s="21">
        <f t="shared" si="56"/>
        <v>163408.105203216</v>
      </c>
      <c r="AU101" s="12">
        <v>1497</v>
      </c>
      <c r="AV101" s="12">
        <v>2.328</v>
      </c>
      <c r="AW101" s="13">
        <v>1.35</v>
      </c>
      <c r="AX101" s="14">
        <v>1.24</v>
      </c>
      <c r="AY101" s="15">
        <f t="shared" si="57"/>
        <v>5833.916784</v>
      </c>
      <c r="AZ101" s="12">
        <v>1</v>
      </c>
      <c r="BA101" s="12">
        <v>1497</v>
      </c>
      <c r="BB101" s="12">
        <v>1.23</v>
      </c>
      <c r="BC101" s="19">
        <f t="shared" si="58"/>
        <v>4.79848727480698</v>
      </c>
      <c r="BD101" s="20">
        <v>5936</v>
      </c>
      <c r="BE101" s="12">
        <v>0.99</v>
      </c>
      <c r="BF101" s="12">
        <v>3.41</v>
      </c>
      <c r="BG101" s="9">
        <f t="shared" si="59"/>
        <v>4.3759</v>
      </c>
      <c r="BH101" s="10">
        <v>1.225</v>
      </c>
      <c r="BI101" s="22">
        <v>1.085</v>
      </c>
      <c r="BJ101" s="21">
        <f t="shared" si="60"/>
        <v>197340.743924961</v>
      </c>
      <c r="BP101" s="12">
        <v>1497</v>
      </c>
      <c r="BQ101" s="12">
        <v>2.328</v>
      </c>
      <c r="BR101" s="13">
        <v>1.35</v>
      </c>
      <c r="BS101" s="14">
        <v>1.24</v>
      </c>
      <c r="BT101" s="15">
        <f t="shared" si="61"/>
        <v>5833.916784</v>
      </c>
      <c r="BU101" s="12">
        <v>1</v>
      </c>
      <c r="BV101" s="12">
        <v>1497</v>
      </c>
      <c r="BW101" s="12">
        <v>1.32</v>
      </c>
      <c r="BX101" s="19">
        <f t="shared" si="62"/>
        <v>4.88848727480698</v>
      </c>
      <c r="BY101" s="20">
        <v>5936</v>
      </c>
      <c r="BZ101" s="12">
        <v>0.99</v>
      </c>
      <c r="CA101" s="12">
        <v>4.21</v>
      </c>
      <c r="CB101" s="9">
        <f t="shared" si="63"/>
        <v>5.1679</v>
      </c>
      <c r="CC101" s="10">
        <v>1.225</v>
      </c>
      <c r="CD101" s="20">
        <v>1.2</v>
      </c>
      <c r="CE101" s="21">
        <f t="shared" si="64"/>
        <v>261748.404328477</v>
      </c>
    </row>
    <row r="102" s="1" customFormat="1" customHeight="1" spans="1:83">
      <c r="E102" s="12">
        <v>1494</v>
      </c>
      <c r="F102" s="12">
        <v>2.904</v>
      </c>
      <c r="G102" s="13">
        <v>1.28</v>
      </c>
      <c r="H102" s="14">
        <v>1.24</v>
      </c>
      <c r="I102" s="15">
        <f t="shared" si="49"/>
        <v>6886.1878272</v>
      </c>
      <c r="J102" s="12">
        <v>1</v>
      </c>
      <c r="K102" s="12">
        <v>1494</v>
      </c>
      <c r="L102" s="12">
        <v>0.96</v>
      </c>
      <c r="M102" s="19">
        <f t="shared" si="50"/>
        <v>4.52554092730395</v>
      </c>
      <c r="N102" s="20">
        <v>5936</v>
      </c>
      <c r="O102" s="12">
        <v>0.99</v>
      </c>
      <c r="P102" s="12">
        <v>3.41</v>
      </c>
      <c r="Q102" s="9">
        <f t="shared" si="51"/>
        <v>4.3759</v>
      </c>
      <c r="R102" s="10">
        <v>1.225</v>
      </c>
      <c r="S102" s="20">
        <v>1</v>
      </c>
      <c r="T102" s="21">
        <f t="shared" si="52"/>
        <v>198872.240288327</v>
      </c>
      <c r="Z102" s="12">
        <v>1354</v>
      </c>
      <c r="AA102" s="12">
        <v>2.904</v>
      </c>
      <c r="AB102" s="13">
        <v>1.35</v>
      </c>
      <c r="AC102" s="14">
        <v>1.24</v>
      </c>
      <c r="AD102" s="15">
        <f t="shared" si="53"/>
        <v>6582.194784</v>
      </c>
      <c r="AE102" s="12">
        <v>1</v>
      </c>
      <c r="AF102" s="12">
        <v>1354</v>
      </c>
      <c r="AG102" s="12">
        <v>1.23</v>
      </c>
      <c r="AH102" s="19">
        <f t="shared" si="54"/>
        <v>4.6521824686941</v>
      </c>
      <c r="AI102" s="20">
        <v>5936</v>
      </c>
      <c r="AJ102" s="12">
        <v>0.99</v>
      </c>
      <c r="AK102" s="12">
        <v>3.41</v>
      </c>
      <c r="AL102" s="9">
        <f t="shared" si="55"/>
        <v>4.3759</v>
      </c>
      <c r="AM102" s="10">
        <v>1.225</v>
      </c>
      <c r="AN102" s="20">
        <v>1</v>
      </c>
      <c r="AO102" s="21">
        <f t="shared" si="56"/>
        <v>195966.037763187</v>
      </c>
      <c r="AU102" s="12">
        <v>1497</v>
      </c>
      <c r="AV102" s="12">
        <v>2.904</v>
      </c>
      <c r="AW102" s="13">
        <v>1.35</v>
      </c>
      <c r="AX102" s="14">
        <v>1.24</v>
      </c>
      <c r="AY102" s="15">
        <f t="shared" si="57"/>
        <v>7277.360112</v>
      </c>
      <c r="AZ102" s="12">
        <v>1</v>
      </c>
      <c r="BA102" s="12">
        <v>1497</v>
      </c>
      <c r="BB102" s="12">
        <v>1.23</v>
      </c>
      <c r="BC102" s="19">
        <f t="shared" si="58"/>
        <v>4.79848727480698</v>
      </c>
      <c r="BD102" s="20">
        <v>5936</v>
      </c>
      <c r="BE102" s="12">
        <v>0.99</v>
      </c>
      <c r="BF102" s="12">
        <v>3.41</v>
      </c>
      <c r="BG102" s="9">
        <f t="shared" si="59"/>
        <v>4.3759</v>
      </c>
      <c r="BH102" s="10">
        <v>1.225</v>
      </c>
      <c r="BI102" s="22">
        <v>1.085</v>
      </c>
      <c r="BJ102" s="21">
        <f t="shared" si="60"/>
        <v>237625.181110336</v>
      </c>
      <c r="BP102" s="12">
        <v>1497</v>
      </c>
      <c r="BQ102" s="12">
        <v>2.904</v>
      </c>
      <c r="BR102" s="13">
        <v>1.35</v>
      </c>
      <c r="BS102" s="14">
        <v>1.24</v>
      </c>
      <c r="BT102" s="15">
        <f t="shared" si="61"/>
        <v>7277.360112</v>
      </c>
      <c r="BU102" s="12">
        <v>1</v>
      </c>
      <c r="BV102" s="12">
        <v>1497</v>
      </c>
      <c r="BW102" s="12">
        <v>1.32</v>
      </c>
      <c r="BX102" s="19">
        <f t="shared" si="62"/>
        <v>4.88848727480698</v>
      </c>
      <c r="BY102" s="20">
        <v>5936</v>
      </c>
      <c r="BZ102" s="12">
        <v>0.99</v>
      </c>
      <c r="CA102" s="12">
        <v>4.21</v>
      </c>
      <c r="CB102" s="9">
        <f t="shared" si="63"/>
        <v>5.1679</v>
      </c>
      <c r="CC102" s="10">
        <v>1.225</v>
      </c>
      <c r="CD102" s="20">
        <v>1.2</v>
      </c>
      <c r="CE102" s="21">
        <f t="shared" si="64"/>
        <v>315353.449036224</v>
      </c>
    </row>
    <row r="103" s="1" customFormat="1" customHeight="1" spans="1:83">
      <c r="E103" s="12">
        <v>1494</v>
      </c>
      <c r="F103" s="12">
        <v>2.328</v>
      </c>
      <c r="G103" s="13">
        <v>1.28</v>
      </c>
      <c r="H103" s="14">
        <v>1.24</v>
      </c>
      <c r="I103" s="15">
        <f t="shared" si="49"/>
        <v>5520.3323904</v>
      </c>
      <c r="J103" s="12">
        <v>1</v>
      </c>
      <c r="K103" s="12">
        <v>1494</v>
      </c>
      <c r="L103" s="12">
        <v>0.96</v>
      </c>
      <c r="M103" s="19">
        <f t="shared" si="50"/>
        <v>4.52554092730395</v>
      </c>
      <c r="N103" s="20">
        <v>5936</v>
      </c>
      <c r="O103" s="12">
        <v>0.99</v>
      </c>
      <c r="P103" s="12">
        <v>3.41</v>
      </c>
      <c r="Q103" s="9">
        <f t="shared" si="51"/>
        <v>4.3759</v>
      </c>
      <c r="R103" s="10">
        <v>1.225</v>
      </c>
      <c r="S103" s="20">
        <v>1</v>
      </c>
      <c r="T103" s="21">
        <f t="shared" si="52"/>
        <v>165737.870863866</v>
      </c>
      <c r="Z103" s="12">
        <v>1354</v>
      </c>
      <c r="AA103" s="12">
        <v>2.328</v>
      </c>
      <c r="AB103" s="13">
        <v>1.35</v>
      </c>
      <c r="AC103" s="14">
        <v>1.24</v>
      </c>
      <c r="AD103" s="15">
        <f t="shared" si="53"/>
        <v>5276.635488</v>
      </c>
      <c r="AE103" s="12">
        <v>1</v>
      </c>
      <c r="AF103" s="12">
        <v>1354</v>
      </c>
      <c r="AG103" s="12">
        <v>1.23</v>
      </c>
      <c r="AH103" s="19">
        <f t="shared" si="54"/>
        <v>4.6521824686941</v>
      </c>
      <c r="AI103" s="20">
        <v>5936</v>
      </c>
      <c r="AJ103" s="12">
        <v>0.99</v>
      </c>
      <c r="AK103" s="12">
        <v>3.41</v>
      </c>
      <c r="AL103" s="9">
        <f t="shared" si="55"/>
        <v>4.3759</v>
      </c>
      <c r="AM103" s="10">
        <v>1.225</v>
      </c>
      <c r="AN103" s="20">
        <v>1</v>
      </c>
      <c r="AO103" s="21">
        <f t="shared" si="56"/>
        <v>163408.105203216</v>
      </c>
      <c r="AU103" s="12">
        <v>1497</v>
      </c>
      <c r="AV103" s="12">
        <v>2.328</v>
      </c>
      <c r="AW103" s="13">
        <v>1.35</v>
      </c>
      <c r="AX103" s="14">
        <v>1.24</v>
      </c>
      <c r="AY103" s="15">
        <f t="shared" si="57"/>
        <v>5833.916784</v>
      </c>
      <c r="AZ103" s="12">
        <v>1</v>
      </c>
      <c r="BA103" s="12">
        <v>1497</v>
      </c>
      <c r="BB103" s="12">
        <v>1.23</v>
      </c>
      <c r="BC103" s="19">
        <f t="shared" si="58"/>
        <v>4.79848727480698</v>
      </c>
      <c r="BD103" s="20">
        <v>5936</v>
      </c>
      <c r="BE103" s="12">
        <v>0.99</v>
      </c>
      <c r="BF103" s="12">
        <v>3.41</v>
      </c>
      <c r="BG103" s="9">
        <f t="shared" si="59"/>
        <v>4.3759</v>
      </c>
      <c r="BH103" s="10">
        <v>1.225</v>
      </c>
      <c r="BI103" s="22">
        <v>1.085</v>
      </c>
      <c r="BJ103" s="21">
        <f t="shared" si="60"/>
        <v>197340.743924961</v>
      </c>
      <c r="BP103" s="12">
        <v>1497</v>
      </c>
      <c r="BQ103" s="12">
        <v>2.328</v>
      </c>
      <c r="BR103" s="13">
        <v>1.35</v>
      </c>
      <c r="BS103" s="14">
        <v>1.24</v>
      </c>
      <c r="BT103" s="15">
        <f t="shared" si="61"/>
        <v>5833.916784</v>
      </c>
      <c r="BU103" s="12">
        <v>1</v>
      </c>
      <c r="BV103" s="12">
        <v>1497</v>
      </c>
      <c r="BW103" s="12">
        <v>1.32</v>
      </c>
      <c r="BX103" s="19">
        <f t="shared" si="62"/>
        <v>4.88848727480698</v>
      </c>
      <c r="BY103" s="20">
        <v>5936</v>
      </c>
      <c r="BZ103" s="12">
        <v>0.99</v>
      </c>
      <c r="CA103" s="12">
        <v>4.21</v>
      </c>
      <c r="CB103" s="9">
        <f t="shared" si="63"/>
        <v>5.1679</v>
      </c>
      <c r="CC103" s="10">
        <v>1.225</v>
      </c>
      <c r="CD103" s="20">
        <v>1.2</v>
      </c>
      <c r="CE103" s="21">
        <f t="shared" si="64"/>
        <v>261748.404328477</v>
      </c>
    </row>
    <row r="104" s="1" customFormat="1" customHeight="1" spans="1:83">
      <c r="E104" s="12">
        <v>1494</v>
      </c>
      <c r="F104" s="12">
        <v>2.328</v>
      </c>
      <c r="G104" s="13">
        <v>1.28</v>
      </c>
      <c r="H104" s="14">
        <v>1.24</v>
      </c>
      <c r="I104" s="15">
        <f t="shared" si="49"/>
        <v>5520.3323904</v>
      </c>
      <c r="J104" s="12">
        <v>1</v>
      </c>
      <c r="K104" s="12">
        <v>1494</v>
      </c>
      <c r="L104" s="12">
        <v>0.96</v>
      </c>
      <c r="M104" s="19">
        <f t="shared" si="50"/>
        <v>4.52554092730395</v>
      </c>
      <c r="N104" s="20">
        <v>5936</v>
      </c>
      <c r="O104" s="12">
        <v>0.99</v>
      </c>
      <c r="P104" s="12">
        <v>3.41</v>
      </c>
      <c r="Q104" s="9">
        <f t="shared" si="51"/>
        <v>4.3759</v>
      </c>
      <c r="R104" s="10">
        <v>1.225</v>
      </c>
      <c r="S104" s="20">
        <v>1</v>
      </c>
      <c r="T104" s="21">
        <f t="shared" si="52"/>
        <v>165737.870863866</v>
      </c>
      <c r="Z104" s="12">
        <v>1354</v>
      </c>
      <c r="AA104" s="12">
        <v>2.328</v>
      </c>
      <c r="AB104" s="13">
        <v>1.35</v>
      </c>
      <c r="AC104" s="14">
        <v>1.24</v>
      </c>
      <c r="AD104" s="15">
        <f t="shared" si="53"/>
        <v>5276.635488</v>
      </c>
      <c r="AE104" s="12">
        <v>1</v>
      </c>
      <c r="AF104" s="12">
        <v>1354</v>
      </c>
      <c r="AG104" s="12">
        <v>1.23</v>
      </c>
      <c r="AH104" s="19">
        <f t="shared" si="54"/>
        <v>4.6521824686941</v>
      </c>
      <c r="AI104" s="20">
        <v>5936</v>
      </c>
      <c r="AJ104" s="12">
        <v>0.99</v>
      </c>
      <c r="AK104" s="12">
        <v>3.41</v>
      </c>
      <c r="AL104" s="9">
        <f t="shared" si="55"/>
        <v>4.3759</v>
      </c>
      <c r="AM104" s="10">
        <v>1.225</v>
      </c>
      <c r="AN104" s="20">
        <v>1</v>
      </c>
      <c r="AO104" s="21">
        <f t="shared" si="56"/>
        <v>163408.105203216</v>
      </c>
      <c r="AU104" s="12">
        <v>1497</v>
      </c>
      <c r="AV104" s="12">
        <v>2.328</v>
      </c>
      <c r="AW104" s="13">
        <v>1.35</v>
      </c>
      <c r="AX104" s="14">
        <v>1.24</v>
      </c>
      <c r="AY104" s="15">
        <f t="shared" si="57"/>
        <v>5833.916784</v>
      </c>
      <c r="AZ104" s="12">
        <v>1</v>
      </c>
      <c r="BA104" s="12">
        <v>1497</v>
      </c>
      <c r="BB104" s="12">
        <v>1.23</v>
      </c>
      <c r="BC104" s="19">
        <f t="shared" si="58"/>
        <v>4.79848727480698</v>
      </c>
      <c r="BD104" s="20">
        <v>5936</v>
      </c>
      <c r="BE104" s="12">
        <v>0.99</v>
      </c>
      <c r="BF104" s="12">
        <v>3.41</v>
      </c>
      <c r="BG104" s="9">
        <f t="shared" si="59"/>
        <v>4.3759</v>
      </c>
      <c r="BH104" s="10">
        <v>1.225</v>
      </c>
      <c r="BI104" s="22">
        <v>1.085</v>
      </c>
      <c r="BJ104" s="21">
        <f t="shared" si="60"/>
        <v>197340.743924961</v>
      </c>
      <c r="BP104" s="12">
        <v>1497</v>
      </c>
      <c r="BQ104" s="12">
        <v>2.328</v>
      </c>
      <c r="BR104" s="13">
        <v>1.35</v>
      </c>
      <c r="BS104" s="14">
        <v>1.24</v>
      </c>
      <c r="BT104" s="15">
        <f t="shared" si="61"/>
        <v>5833.916784</v>
      </c>
      <c r="BU104" s="12">
        <v>1</v>
      </c>
      <c r="BV104" s="12">
        <v>1497</v>
      </c>
      <c r="BW104" s="12">
        <v>1.32</v>
      </c>
      <c r="BX104" s="19">
        <f t="shared" si="62"/>
        <v>4.88848727480698</v>
      </c>
      <c r="BY104" s="20">
        <v>5936</v>
      </c>
      <c r="BZ104" s="12">
        <v>0.99</v>
      </c>
      <c r="CA104" s="12">
        <v>4.21</v>
      </c>
      <c r="CB104" s="9">
        <f t="shared" si="63"/>
        <v>5.1679</v>
      </c>
      <c r="CC104" s="10">
        <v>1.225</v>
      </c>
      <c r="CD104" s="20">
        <v>1.2</v>
      </c>
      <c r="CE104" s="21">
        <f t="shared" si="64"/>
        <v>261748.404328477</v>
      </c>
    </row>
    <row r="105" s="1" customFormat="1" customHeight="1" spans="1:83">
      <c r="E105" s="12">
        <v>1494</v>
      </c>
      <c r="F105" s="12">
        <v>2.904</v>
      </c>
      <c r="G105" s="13">
        <v>1.28</v>
      </c>
      <c r="H105" s="14">
        <v>1.24</v>
      </c>
      <c r="I105" s="15">
        <f t="shared" si="49"/>
        <v>6886.1878272</v>
      </c>
      <c r="J105" s="12">
        <v>1</v>
      </c>
      <c r="K105" s="12">
        <v>1494</v>
      </c>
      <c r="L105" s="12">
        <v>0.96</v>
      </c>
      <c r="M105" s="19">
        <f t="shared" si="50"/>
        <v>4.52554092730395</v>
      </c>
      <c r="N105" s="20">
        <v>5936</v>
      </c>
      <c r="O105" s="12">
        <v>0.99</v>
      </c>
      <c r="P105" s="12">
        <v>3.41</v>
      </c>
      <c r="Q105" s="9">
        <f t="shared" si="51"/>
        <v>4.3759</v>
      </c>
      <c r="R105" s="10">
        <v>1.225</v>
      </c>
      <c r="S105" s="20">
        <v>1</v>
      </c>
      <c r="T105" s="21">
        <f t="shared" si="52"/>
        <v>198872.240288327</v>
      </c>
      <c r="Z105" s="12">
        <v>1354</v>
      </c>
      <c r="AA105" s="12">
        <v>2.904</v>
      </c>
      <c r="AB105" s="13">
        <v>1.35</v>
      </c>
      <c r="AC105" s="14">
        <v>1.24</v>
      </c>
      <c r="AD105" s="15">
        <f t="shared" si="53"/>
        <v>6582.194784</v>
      </c>
      <c r="AE105" s="12">
        <v>1</v>
      </c>
      <c r="AF105" s="12">
        <v>1354</v>
      </c>
      <c r="AG105" s="12">
        <v>1.23</v>
      </c>
      <c r="AH105" s="19">
        <f t="shared" si="54"/>
        <v>4.6521824686941</v>
      </c>
      <c r="AI105" s="20">
        <v>5936</v>
      </c>
      <c r="AJ105" s="12">
        <v>0.99</v>
      </c>
      <c r="AK105" s="12">
        <v>3.41</v>
      </c>
      <c r="AL105" s="9">
        <f t="shared" si="55"/>
        <v>4.3759</v>
      </c>
      <c r="AM105" s="10">
        <v>1.225</v>
      </c>
      <c r="AN105" s="20">
        <v>1</v>
      </c>
      <c r="AO105" s="21">
        <f t="shared" si="56"/>
        <v>195966.037763187</v>
      </c>
      <c r="AU105" s="12">
        <v>1497</v>
      </c>
      <c r="AV105" s="12">
        <v>2.904</v>
      </c>
      <c r="AW105" s="13">
        <v>1.35</v>
      </c>
      <c r="AX105" s="14">
        <v>1.24</v>
      </c>
      <c r="AY105" s="15">
        <f t="shared" si="57"/>
        <v>7277.360112</v>
      </c>
      <c r="AZ105" s="12">
        <v>1</v>
      </c>
      <c r="BA105" s="12">
        <v>1497</v>
      </c>
      <c r="BB105" s="12">
        <v>1.23</v>
      </c>
      <c r="BC105" s="19">
        <f t="shared" si="58"/>
        <v>4.79848727480698</v>
      </c>
      <c r="BD105" s="20">
        <v>5936</v>
      </c>
      <c r="BE105" s="12">
        <v>0.99</v>
      </c>
      <c r="BF105" s="12">
        <v>3.41</v>
      </c>
      <c r="BG105" s="9">
        <f t="shared" si="59"/>
        <v>4.3759</v>
      </c>
      <c r="BH105" s="10">
        <v>1.225</v>
      </c>
      <c r="BI105" s="22">
        <v>1.085</v>
      </c>
      <c r="BJ105" s="21">
        <f t="shared" si="60"/>
        <v>237625.181110336</v>
      </c>
      <c r="BP105" s="12">
        <v>1497</v>
      </c>
      <c r="BQ105" s="12">
        <v>2.904</v>
      </c>
      <c r="BR105" s="13">
        <v>1.35</v>
      </c>
      <c r="BS105" s="14">
        <v>1.24</v>
      </c>
      <c r="BT105" s="15">
        <f t="shared" si="61"/>
        <v>7277.360112</v>
      </c>
      <c r="BU105" s="12">
        <v>1</v>
      </c>
      <c r="BV105" s="12">
        <v>1497</v>
      </c>
      <c r="BW105" s="12">
        <v>1.32</v>
      </c>
      <c r="BX105" s="19">
        <f t="shared" si="62"/>
        <v>4.88848727480698</v>
      </c>
      <c r="BY105" s="20">
        <v>5936</v>
      </c>
      <c r="BZ105" s="12">
        <v>0.99</v>
      </c>
      <c r="CA105" s="12">
        <v>4.21</v>
      </c>
      <c r="CB105" s="9">
        <f t="shared" si="63"/>
        <v>5.1679</v>
      </c>
      <c r="CC105" s="10">
        <v>1.225</v>
      </c>
      <c r="CD105" s="20">
        <v>1.2</v>
      </c>
      <c r="CE105" s="21">
        <f t="shared" si="64"/>
        <v>315353.449036224</v>
      </c>
    </row>
    <row r="106" s="1" customFormat="1" customHeight="1" spans="1:83">
      <c r="E106" s="12">
        <v>1494</v>
      </c>
      <c r="F106" s="12">
        <v>2.328</v>
      </c>
      <c r="G106" s="13">
        <v>1.28</v>
      </c>
      <c r="H106" s="14">
        <v>1.24</v>
      </c>
      <c r="I106" s="15">
        <f t="shared" si="49"/>
        <v>5520.3323904</v>
      </c>
      <c r="J106" s="12">
        <v>1</v>
      </c>
      <c r="K106" s="12">
        <v>1494</v>
      </c>
      <c r="L106" s="12">
        <v>0.96</v>
      </c>
      <c r="M106" s="19">
        <f t="shared" si="50"/>
        <v>4.52554092730395</v>
      </c>
      <c r="N106" s="20">
        <v>5936</v>
      </c>
      <c r="O106" s="12">
        <v>0.99</v>
      </c>
      <c r="P106" s="12">
        <v>3.41</v>
      </c>
      <c r="Q106" s="9">
        <f t="shared" si="51"/>
        <v>4.3759</v>
      </c>
      <c r="R106" s="10">
        <v>1.225</v>
      </c>
      <c r="S106" s="20">
        <v>1</v>
      </c>
      <c r="T106" s="21">
        <f t="shared" si="52"/>
        <v>165737.870863866</v>
      </c>
      <c r="Z106" s="12">
        <v>1354</v>
      </c>
      <c r="AA106" s="12">
        <v>2.328</v>
      </c>
      <c r="AB106" s="13">
        <v>1.35</v>
      </c>
      <c r="AC106" s="14">
        <v>1.24</v>
      </c>
      <c r="AD106" s="15">
        <f t="shared" si="53"/>
        <v>5276.635488</v>
      </c>
      <c r="AE106" s="12">
        <v>1</v>
      </c>
      <c r="AF106" s="12">
        <v>1354</v>
      </c>
      <c r="AG106" s="12">
        <v>1.23</v>
      </c>
      <c r="AH106" s="19">
        <f t="shared" si="54"/>
        <v>4.6521824686941</v>
      </c>
      <c r="AI106" s="20">
        <v>5936</v>
      </c>
      <c r="AJ106" s="12">
        <v>0.99</v>
      </c>
      <c r="AK106" s="12">
        <v>3.41</v>
      </c>
      <c r="AL106" s="9">
        <f t="shared" si="55"/>
        <v>4.3759</v>
      </c>
      <c r="AM106" s="10">
        <v>1.225</v>
      </c>
      <c r="AN106" s="20">
        <v>1</v>
      </c>
      <c r="AO106" s="21">
        <f t="shared" si="56"/>
        <v>163408.105203216</v>
      </c>
      <c r="AU106" s="12">
        <v>1497</v>
      </c>
      <c r="AV106" s="12">
        <v>2.328</v>
      </c>
      <c r="AW106" s="13">
        <v>1.35</v>
      </c>
      <c r="AX106" s="14">
        <v>1.24</v>
      </c>
      <c r="AY106" s="15">
        <f t="shared" si="57"/>
        <v>5833.916784</v>
      </c>
      <c r="AZ106" s="12">
        <v>1</v>
      </c>
      <c r="BA106" s="12">
        <v>1497</v>
      </c>
      <c r="BB106" s="12">
        <v>1.23</v>
      </c>
      <c r="BC106" s="19">
        <f t="shared" si="58"/>
        <v>4.79848727480698</v>
      </c>
      <c r="BD106" s="20">
        <v>5936</v>
      </c>
      <c r="BE106" s="12">
        <v>0.99</v>
      </c>
      <c r="BF106" s="12">
        <v>3.41</v>
      </c>
      <c r="BG106" s="9">
        <f t="shared" si="59"/>
        <v>4.3759</v>
      </c>
      <c r="BH106" s="10">
        <v>1.225</v>
      </c>
      <c r="BI106" s="22">
        <v>1.085</v>
      </c>
      <c r="BJ106" s="21">
        <f t="shared" si="60"/>
        <v>197340.743924961</v>
      </c>
      <c r="BP106" s="12">
        <v>1497</v>
      </c>
      <c r="BQ106" s="12">
        <v>2.328</v>
      </c>
      <c r="BR106" s="13">
        <v>1.35</v>
      </c>
      <c r="BS106" s="14">
        <v>1.24</v>
      </c>
      <c r="BT106" s="15">
        <f t="shared" si="61"/>
        <v>5833.916784</v>
      </c>
      <c r="BU106" s="12">
        <v>1</v>
      </c>
      <c r="BV106" s="12">
        <v>1497</v>
      </c>
      <c r="BW106" s="12">
        <v>1.32</v>
      </c>
      <c r="BX106" s="19">
        <f t="shared" si="62"/>
        <v>4.88848727480698</v>
      </c>
      <c r="BY106" s="20">
        <v>5936</v>
      </c>
      <c r="BZ106" s="12">
        <v>0.99</v>
      </c>
      <c r="CA106" s="12">
        <v>4.21</v>
      </c>
      <c r="CB106" s="9">
        <f t="shared" si="63"/>
        <v>5.1679</v>
      </c>
      <c r="CC106" s="10">
        <v>1.225</v>
      </c>
      <c r="CD106" s="20">
        <v>1.2</v>
      </c>
      <c r="CE106" s="21">
        <f t="shared" si="64"/>
        <v>261748.404328477</v>
      </c>
    </row>
    <row r="107" s="1" customFormat="1" customHeight="1" spans="1:83">
      <c r="E107" s="12">
        <v>1494</v>
      </c>
      <c r="F107" s="12">
        <v>2.328</v>
      </c>
      <c r="G107" s="13">
        <v>1.28</v>
      </c>
      <c r="H107" s="14">
        <v>1.24</v>
      </c>
      <c r="I107" s="15">
        <f t="shared" si="49"/>
        <v>5520.3323904</v>
      </c>
      <c r="J107" s="12">
        <v>1</v>
      </c>
      <c r="K107" s="12">
        <v>1494</v>
      </c>
      <c r="L107" s="12">
        <v>0.96</v>
      </c>
      <c r="M107" s="19">
        <f t="shared" si="50"/>
        <v>4.52554092730395</v>
      </c>
      <c r="N107" s="20">
        <v>5936</v>
      </c>
      <c r="O107" s="12">
        <v>0.99</v>
      </c>
      <c r="P107" s="12">
        <v>3.41</v>
      </c>
      <c r="Q107" s="9">
        <f t="shared" si="51"/>
        <v>4.3759</v>
      </c>
      <c r="R107" s="10">
        <v>1.225</v>
      </c>
      <c r="S107" s="20">
        <v>1</v>
      </c>
      <c r="T107" s="21">
        <f t="shared" si="52"/>
        <v>165737.870863866</v>
      </c>
      <c r="Z107" s="12">
        <v>1354</v>
      </c>
      <c r="AA107" s="12">
        <v>2.328</v>
      </c>
      <c r="AB107" s="13">
        <v>1.35</v>
      </c>
      <c r="AC107" s="14">
        <v>1.24</v>
      </c>
      <c r="AD107" s="15">
        <f t="shared" si="53"/>
        <v>5276.635488</v>
      </c>
      <c r="AE107" s="12">
        <v>1</v>
      </c>
      <c r="AF107" s="12">
        <v>1354</v>
      </c>
      <c r="AG107" s="12">
        <v>1.23</v>
      </c>
      <c r="AH107" s="19">
        <f t="shared" si="54"/>
        <v>4.6521824686941</v>
      </c>
      <c r="AI107" s="20">
        <v>5936</v>
      </c>
      <c r="AJ107" s="12">
        <v>0.99</v>
      </c>
      <c r="AK107" s="12">
        <v>3.41</v>
      </c>
      <c r="AL107" s="9">
        <f t="shared" si="55"/>
        <v>4.3759</v>
      </c>
      <c r="AM107" s="10">
        <v>1.225</v>
      </c>
      <c r="AN107" s="20">
        <v>1</v>
      </c>
      <c r="AO107" s="21">
        <f t="shared" si="56"/>
        <v>163408.105203216</v>
      </c>
      <c r="AU107" s="12">
        <v>1497</v>
      </c>
      <c r="AV107" s="12">
        <v>2.328</v>
      </c>
      <c r="AW107" s="13">
        <v>1.35</v>
      </c>
      <c r="AX107" s="14">
        <v>1.24</v>
      </c>
      <c r="AY107" s="15">
        <f t="shared" si="57"/>
        <v>5833.916784</v>
      </c>
      <c r="AZ107" s="12">
        <v>1</v>
      </c>
      <c r="BA107" s="12">
        <v>1497</v>
      </c>
      <c r="BB107" s="12">
        <v>1.23</v>
      </c>
      <c r="BC107" s="19">
        <f t="shared" si="58"/>
        <v>4.79848727480698</v>
      </c>
      <c r="BD107" s="20">
        <v>5936</v>
      </c>
      <c r="BE107" s="12">
        <v>0.99</v>
      </c>
      <c r="BF107" s="12">
        <v>3.41</v>
      </c>
      <c r="BG107" s="9">
        <f t="shared" si="59"/>
        <v>4.3759</v>
      </c>
      <c r="BH107" s="10">
        <v>1.225</v>
      </c>
      <c r="BI107" s="22">
        <v>1.085</v>
      </c>
      <c r="BJ107" s="21">
        <f t="shared" si="60"/>
        <v>197340.743924961</v>
      </c>
      <c r="BP107" s="12">
        <v>1497</v>
      </c>
      <c r="BQ107" s="12">
        <v>2.328</v>
      </c>
      <c r="BR107" s="13">
        <v>1.35</v>
      </c>
      <c r="BS107" s="14">
        <v>1.24</v>
      </c>
      <c r="BT107" s="15">
        <f t="shared" si="61"/>
        <v>5833.916784</v>
      </c>
      <c r="BU107" s="12">
        <v>1</v>
      </c>
      <c r="BV107" s="12">
        <v>1497</v>
      </c>
      <c r="BW107" s="12">
        <v>1.32</v>
      </c>
      <c r="BX107" s="19">
        <f t="shared" si="62"/>
        <v>4.88848727480698</v>
      </c>
      <c r="BY107" s="20">
        <v>5936</v>
      </c>
      <c r="BZ107" s="12">
        <v>0.99</v>
      </c>
      <c r="CA107" s="12">
        <v>4.21</v>
      </c>
      <c r="CB107" s="9">
        <f t="shared" si="63"/>
        <v>5.1679</v>
      </c>
      <c r="CC107" s="10">
        <v>1.225</v>
      </c>
      <c r="CD107" s="20">
        <v>1.2</v>
      </c>
      <c r="CE107" s="21">
        <f t="shared" si="64"/>
        <v>261748.404328477</v>
      </c>
    </row>
    <row r="108" s="1" customFormat="1" customHeight="1" spans="1:83">
      <c r="E108" s="12">
        <v>1494</v>
      </c>
      <c r="F108" s="12">
        <v>2.904</v>
      </c>
      <c r="G108" s="13">
        <v>1.28</v>
      </c>
      <c r="H108" s="14">
        <v>1.24</v>
      </c>
      <c r="I108" s="15">
        <f t="shared" si="49"/>
        <v>6886.1878272</v>
      </c>
      <c r="J108" s="12">
        <v>1</v>
      </c>
      <c r="K108" s="12">
        <v>1494</v>
      </c>
      <c r="L108" s="12">
        <v>0.96</v>
      </c>
      <c r="M108" s="19">
        <f t="shared" si="50"/>
        <v>4.52554092730395</v>
      </c>
      <c r="N108" s="20">
        <v>5936</v>
      </c>
      <c r="O108" s="12">
        <v>0.99</v>
      </c>
      <c r="P108" s="12">
        <v>3.41</v>
      </c>
      <c r="Q108" s="9">
        <f t="shared" si="51"/>
        <v>4.3759</v>
      </c>
      <c r="R108" s="10">
        <v>1.225</v>
      </c>
      <c r="S108" s="20">
        <v>1</v>
      </c>
      <c r="T108" s="21">
        <f t="shared" si="52"/>
        <v>198872.240288327</v>
      </c>
      <c r="Z108" s="12">
        <v>1354</v>
      </c>
      <c r="AA108" s="12">
        <v>2.904</v>
      </c>
      <c r="AB108" s="13">
        <v>1.35</v>
      </c>
      <c r="AC108" s="14">
        <v>1.24</v>
      </c>
      <c r="AD108" s="15">
        <f t="shared" si="53"/>
        <v>6582.194784</v>
      </c>
      <c r="AE108" s="12">
        <v>1</v>
      </c>
      <c r="AF108" s="12">
        <v>1354</v>
      </c>
      <c r="AG108" s="12">
        <v>1.23</v>
      </c>
      <c r="AH108" s="19">
        <f t="shared" si="54"/>
        <v>4.6521824686941</v>
      </c>
      <c r="AI108" s="20">
        <v>5936</v>
      </c>
      <c r="AJ108" s="12">
        <v>0.99</v>
      </c>
      <c r="AK108" s="12">
        <v>3.41</v>
      </c>
      <c r="AL108" s="9">
        <f t="shared" si="55"/>
        <v>4.3759</v>
      </c>
      <c r="AM108" s="10">
        <v>1.225</v>
      </c>
      <c r="AN108" s="20">
        <v>1</v>
      </c>
      <c r="AO108" s="21">
        <f t="shared" si="56"/>
        <v>195966.037763187</v>
      </c>
      <c r="AU108" s="12">
        <v>1497</v>
      </c>
      <c r="AV108" s="12">
        <v>2.904</v>
      </c>
      <c r="AW108" s="13">
        <v>1.35</v>
      </c>
      <c r="AX108" s="14">
        <v>1.24</v>
      </c>
      <c r="AY108" s="15">
        <f t="shared" si="57"/>
        <v>7277.360112</v>
      </c>
      <c r="AZ108" s="12">
        <v>1</v>
      </c>
      <c r="BA108" s="12">
        <v>1497</v>
      </c>
      <c r="BB108" s="12">
        <v>1.23</v>
      </c>
      <c r="BC108" s="19">
        <f t="shared" si="58"/>
        <v>4.79848727480698</v>
      </c>
      <c r="BD108" s="20">
        <v>5936</v>
      </c>
      <c r="BE108" s="12">
        <v>0.99</v>
      </c>
      <c r="BF108" s="12">
        <v>3.41</v>
      </c>
      <c r="BG108" s="9">
        <f t="shared" si="59"/>
        <v>4.3759</v>
      </c>
      <c r="BH108" s="10">
        <v>1.225</v>
      </c>
      <c r="BI108" s="22">
        <v>1.085</v>
      </c>
      <c r="BJ108" s="21">
        <f t="shared" si="60"/>
        <v>237625.181110336</v>
      </c>
      <c r="BP108" s="12">
        <v>1497</v>
      </c>
      <c r="BQ108" s="12">
        <v>2.904</v>
      </c>
      <c r="BR108" s="13">
        <v>1.35</v>
      </c>
      <c r="BS108" s="14">
        <v>1.24</v>
      </c>
      <c r="BT108" s="15">
        <f t="shared" si="61"/>
        <v>7277.360112</v>
      </c>
      <c r="BU108" s="12">
        <v>1</v>
      </c>
      <c r="BV108" s="12">
        <v>1497</v>
      </c>
      <c r="BW108" s="12">
        <v>1.32</v>
      </c>
      <c r="BX108" s="19">
        <f t="shared" si="62"/>
        <v>4.88848727480698</v>
      </c>
      <c r="BY108" s="20">
        <v>5936</v>
      </c>
      <c r="BZ108" s="12">
        <v>0.99</v>
      </c>
      <c r="CA108" s="12">
        <v>4.21</v>
      </c>
      <c r="CB108" s="9">
        <f t="shared" si="63"/>
        <v>5.1679</v>
      </c>
      <c r="CC108" s="10">
        <v>1.225</v>
      </c>
      <c r="CD108" s="20">
        <v>1.2</v>
      </c>
      <c r="CE108" s="21">
        <f t="shared" si="64"/>
        <v>315353.449036224</v>
      </c>
    </row>
    <row r="109" s="1" customFormat="1" customHeight="1" spans="1:83">
      <c r="E109" s="12">
        <v>1494</v>
      </c>
      <c r="F109" s="12">
        <v>2.328</v>
      </c>
      <c r="G109" s="13">
        <v>1.28</v>
      </c>
      <c r="H109" s="14">
        <v>1.24</v>
      </c>
      <c r="I109" s="15">
        <f t="shared" si="49"/>
        <v>5520.3323904</v>
      </c>
      <c r="J109" s="12">
        <v>1</v>
      </c>
      <c r="K109" s="12">
        <v>1494</v>
      </c>
      <c r="L109" s="12">
        <v>0.96</v>
      </c>
      <c r="M109" s="19">
        <f t="shared" si="50"/>
        <v>4.52554092730395</v>
      </c>
      <c r="N109" s="20">
        <v>5936</v>
      </c>
      <c r="O109" s="12">
        <v>0.99</v>
      </c>
      <c r="P109" s="12">
        <v>3.41</v>
      </c>
      <c r="Q109" s="9">
        <f t="shared" si="51"/>
        <v>4.3759</v>
      </c>
      <c r="R109" s="10">
        <v>1.225</v>
      </c>
      <c r="S109" s="20">
        <v>1</v>
      </c>
      <c r="T109" s="21">
        <f t="shared" si="52"/>
        <v>165737.870863866</v>
      </c>
      <c r="Z109" s="12">
        <v>1354</v>
      </c>
      <c r="AA109" s="12">
        <v>2.328</v>
      </c>
      <c r="AB109" s="13">
        <v>1.35</v>
      </c>
      <c r="AC109" s="14">
        <v>1.24</v>
      </c>
      <c r="AD109" s="15">
        <f t="shared" si="53"/>
        <v>5276.635488</v>
      </c>
      <c r="AE109" s="12">
        <v>1</v>
      </c>
      <c r="AF109" s="12">
        <v>1354</v>
      </c>
      <c r="AG109" s="12">
        <v>1.23</v>
      </c>
      <c r="AH109" s="19">
        <f t="shared" si="54"/>
        <v>4.6521824686941</v>
      </c>
      <c r="AI109" s="20">
        <v>5936</v>
      </c>
      <c r="AJ109" s="12">
        <v>0.99</v>
      </c>
      <c r="AK109" s="12">
        <v>3.41</v>
      </c>
      <c r="AL109" s="9">
        <f t="shared" si="55"/>
        <v>4.3759</v>
      </c>
      <c r="AM109" s="10">
        <v>1.225</v>
      </c>
      <c r="AN109" s="20">
        <v>1</v>
      </c>
      <c r="AO109" s="21">
        <f t="shared" si="56"/>
        <v>163408.105203216</v>
      </c>
      <c r="AU109" s="12">
        <v>1497</v>
      </c>
      <c r="AV109" s="12">
        <v>2.328</v>
      </c>
      <c r="AW109" s="13">
        <v>1.35</v>
      </c>
      <c r="AX109" s="14">
        <v>1.24</v>
      </c>
      <c r="AY109" s="15">
        <f t="shared" si="57"/>
        <v>5833.916784</v>
      </c>
      <c r="AZ109" s="12">
        <v>1</v>
      </c>
      <c r="BA109" s="12">
        <v>1497</v>
      </c>
      <c r="BB109" s="12">
        <v>1.23</v>
      </c>
      <c r="BC109" s="19">
        <f t="shared" si="58"/>
        <v>4.79848727480698</v>
      </c>
      <c r="BD109" s="20">
        <v>5936</v>
      </c>
      <c r="BE109" s="12">
        <v>0.99</v>
      </c>
      <c r="BF109" s="12">
        <v>3.41</v>
      </c>
      <c r="BG109" s="9">
        <f t="shared" si="59"/>
        <v>4.3759</v>
      </c>
      <c r="BH109" s="10">
        <v>1.225</v>
      </c>
      <c r="BI109" s="22">
        <v>1.085</v>
      </c>
      <c r="BJ109" s="21">
        <f t="shared" si="60"/>
        <v>197340.743924961</v>
      </c>
      <c r="BP109" s="12">
        <v>1497</v>
      </c>
      <c r="BQ109" s="12">
        <v>2.328</v>
      </c>
      <c r="BR109" s="13">
        <v>1.35</v>
      </c>
      <c r="BS109" s="14">
        <v>1.24</v>
      </c>
      <c r="BT109" s="15">
        <f t="shared" si="61"/>
        <v>5833.916784</v>
      </c>
      <c r="BU109" s="12">
        <v>1</v>
      </c>
      <c r="BV109" s="12">
        <v>1497</v>
      </c>
      <c r="BW109" s="12">
        <v>1.32</v>
      </c>
      <c r="BX109" s="19">
        <f t="shared" si="62"/>
        <v>4.88848727480698</v>
      </c>
      <c r="BY109" s="20">
        <v>5936</v>
      </c>
      <c r="BZ109" s="12">
        <v>0.99</v>
      </c>
      <c r="CA109" s="12">
        <v>4.21</v>
      </c>
      <c r="CB109" s="9">
        <f t="shared" si="63"/>
        <v>5.1679</v>
      </c>
      <c r="CC109" s="10">
        <v>1.225</v>
      </c>
      <c r="CD109" s="20">
        <v>1.2</v>
      </c>
      <c r="CE109" s="21">
        <f t="shared" si="64"/>
        <v>261748.404328477</v>
      </c>
    </row>
    <row r="110" s="1" customFormat="1" customHeight="1" spans="1:83">
      <c r="E110" s="12">
        <v>1494</v>
      </c>
      <c r="F110" s="12">
        <v>2.328</v>
      </c>
      <c r="G110" s="13">
        <v>1.28</v>
      </c>
      <c r="H110" s="14">
        <v>1.24</v>
      </c>
      <c r="I110" s="15">
        <f t="shared" si="49"/>
        <v>5520.3323904</v>
      </c>
      <c r="J110" s="12">
        <v>1</v>
      </c>
      <c r="K110" s="12">
        <v>1494</v>
      </c>
      <c r="L110" s="12">
        <v>0.96</v>
      </c>
      <c r="M110" s="19">
        <f t="shared" si="50"/>
        <v>4.52554092730395</v>
      </c>
      <c r="N110" s="20">
        <v>5936</v>
      </c>
      <c r="O110" s="12">
        <v>0.99</v>
      </c>
      <c r="P110" s="12">
        <v>3.41</v>
      </c>
      <c r="Q110" s="9">
        <f t="shared" si="51"/>
        <v>4.3759</v>
      </c>
      <c r="R110" s="10">
        <v>1.225</v>
      </c>
      <c r="S110" s="20">
        <v>1</v>
      </c>
      <c r="T110" s="21">
        <f t="shared" si="52"/>
        <v>165737.870863866</v>
      </c>
      <c r="Z110" s="12">
        <v>1354</v>
      </c>
      <c r="AA110" s="12">
        <v>2.328</v>
      </c>
      <c r="AB110" s="13">
        <v>1.35</v>
      </c>
      <c r="AC110" s="14">
        <v>1.24</v>
      </c>
      <c r="AD110" s="15">
        <f t="shared" si="53"/>
        <v>5276.635488</v>
      </c>
      <c r="AE110" s="12">
        <v>1</v>
      </c>
      <c r="AF110" s="12">
        <v>1354</v>
      </c>
      <c r="AG110" s="12">
        <v>1.23</v>
      </c>
      <c r="AH110" s="19">
        <f t="shared" si="54"/>
        <v>4.6521824686941</v>
      </c>
      <c r="AI110" s="20">
        <v>5936</v>
      </c>
      <c r="AJ110" s="12">
        <v>0.99</v>
      </c>
      <c r="AK110" s="12">
        <v>3.41</v>
      </c>
      <c r="AL110" s="9">
        <f t="shared" si="55"/>
        <v>4.3759</v>
      </c>
      <c r="AM110" s="10">
        <v>1.225</v>
      </c>
      <c r="AN110" s="20">
        <v>1</v>
      </c>
      <c r="AO110" s="21">
        <f t="shared" si="56"/>
        <v>163408.105203216</v>
      </c>
      <c r="AU110" s="12">
        <v>1497</v>
      </c>
      <c r="AV110" s="12">
        <v>2.328</v>
      </c>
      <c r="AW110" s="13">
        <v>1.35</v>
      </c>
      <c r="AX110" s="14">
        <v>1.24</v>
      </c>
      <c r="AY110" s="15">
        <f t="shared" si="57"/>
        <v>5833.916784</v>
      </c>
      <c r="AZ110" s="12">
        <v>1</v>
      </c>
      <c r="BA110" s="12">
        <v>1497</v>
      </c>
      <c r="BB110" s="12">
        <v>1.23</v>
      </c>
      <c r="BC110" s="19">
        <f t="shared" si="58"/>
        <v>4.79848727480698</v>
      </c>
      <c r="BD110" s="20">
        <v>5936</v>
      </c>
      <c r="BE110" s="12">
        <v>0.99</v>
      </c>
      <c r="BF110" s="12">
        <v>3.41</v>
      </c>
      <c r="BG110" s="9">
        <f t="shared" si="59"/>
        <v>4.3759</v>
      </c>
      <c r="BH110" s="10">
        <v>1.225</v>
      </c>
      <c r="BI110" s="22">
        <v>1.085</v>
      </c>
      <c r="BJ110" s="21">
        <f t="shared" si="60"/>
        <v>197340.743924961</v>
      </c>
      <c r="BP110" s="12">
        <v>1497</v>
      </c>
      <c r="BQ110" s="12">
        <v>2.328</v>
      </c>
      <c r="BR110" s="13">
        <v>1.35</v>
      </c>
      <c r="BS110" s="14">
        <v>1.24</v>
      </c>
      <c r="BT110" s="15">
        <f t="shared" si="61"/>
        <v>5833.916784</v>
      </c>
      <c r="BU110" s="12">
        <v>1</v>
      </c>
      <c r="BV110" s="12">
        <v>1497</v>
      </c>
      <c r="BW110" s="12">
        <v>1.32</v>
      </c>
      <c r="BX110" s="19">
        <f t="shared" si="62"/>
        <v>4.88848727480698</v>
      </c>
      <c r="BY110" s="20">
        <v>5936</v>
      </c>
      <c r="BZ110" s="12">
        <v>0.99</v>
      </c>
      <c r="CA110" s="12">
        <v>4.21</v>
      </c>
      <c r="CB110" s="9">
        <f t="shared" si="63"/>
        <v>5.1679</v>
      </c>
      <c r="CC110" s="10">
        <v>1.225</v>
      </c>
      <c r="CD110" s="20">
        <v>1.2</v>
      </c>
      <c r="CE110" s="21">
        <f t="shared" si="64"/>
        <v>261748.404328477</v>
      </c>
    </row>
    <row r="111" s="1" customFormat="1" customHeight="1" spans="1:83">
      <c r="E111" s="12">
        <v>1494</v>
      </c>
      <c r="F111" s="12">
        <v>2.904</v>
      </c>
      <c r="G111" s="13">
        <v>1.28</v>
      </c>
      <c r="H111" s="14">
        <v>1.24</v>
      </c>
      <c r="I111" s="15">
        <f t="shared" si="49"/>
        <v>6886.1878272</v>
      </c>
      <c r="J111" s="12">
        <v>1</v>
      </c>
      <c r="K111" s="12">
        <v>1494</v>
      </c>
      <c r="L111" s="12">
        <v>0.96</v>
      </c>
      <c r="M111" s="19">
        <f t="shared" si="50"/>
        <v>4.52554092730395</v>
      </c>
      <c r="N111" s="20">
        <v>5936</v>
      </c>
      <c r="O111" s="12">
        <v>0.99</v>
      </c>
      <c r="P111" s="12">
        <v>3.41</v>
      </c>
      <c r="Q111" s="9">
        <f t="shared" si="51"/>
        <v>4.3759</v>
      </c>
      <c r="R111" s="10">
        <v>1.225</v>
      </c>
      <c r="S111" s="20">
        <v>1</v>
      </c>
      <c r="T111" s="21">
        <f t="shared" si="52"/>
        <v>198872.240288327</v>
      </c>
      <c r="Z111" s="12">
        <v>1354</v>
      </c>
      <c r="AA111" s="12">
        <v>2.904</v>
      </c>
      <c r="AB111" s="13">
        <v>1.35</v>
      </c>
      <c r="AC111" s="14">
        <v>1.24</v>
      </c>
      <c r="AD111" s="15">
        <f t="shared" si="53"/>
        <v>6582.194784</v>
      </c>
      <c r="AE111" s="12">
        <v>1</v>
      </c>
      <c r="AF111" s="12">
        <v>1354</v>
      </c>
      <c r="AG111" s="12">
        <v>1.23</v>
      </c>
      <c r="AH111" s="19">
        <f t="shared" si="54"/>
        <v>4.6521824686941</v>
      </c>
      <c r="AI111" s="20">
        <v>5936</v>
      </c>
      <c r="AJ111" s="12">
        <v>0.99</v>
      </c>
      <c r="AK111" s="12">
        <v>3.41</v>
      </c>
      <c r="AL111" s="9">
        <f t="shared" si="55"/>
        <v>4.3759</v>
      </c>
      <c r="AM111" s="10">
        <v>1.225</v>
      </c>
      <c r="AN111" s="20">
        <v>1</v>
      </c>
      <c r="AO111" s="21">
        <f t="shared" si="56"/>
        <v>195966.037763187</v>
      </c>
      <c r="AU111" s="12">
        <v>1497</v>
      </c>
      <c r="AV111" s="12">
        <v>2.904</v>
      </c>
      <c r="AW111" s="13">
        <v>1.35</v>
      </c>
      <c r="AX111" s="14">
        <v>1.24</v>
      </c>
      <c r="AY111" s="15">
        <f t="shared" si="57"/>
        <v>7277.360112</v>
      </c>
      <c r="AZ111" s="12">
        <v>1</v>
      </c>
      <c r="BA111" s="12">
        <v>1497</v>
      </c>
      <c r="BB111" s="12">
        <v>1.23</v>
      </c>
      <c r="BC111" s="19">
        <f t="shared" si="58"/>
        <v>4.79848727480698</v>
      </c>
      <c r="BD111" s="20">
        <v>5936</v>
      </c>
      <c r="BE111" s="12">
        <v>0.99</v>
      </c>
      <c r="BF111" s="12">
        <v>3.41</v>
      </c>
      <c r="BG111" s="9">
        <f t="shared" si="59"/>
        <v>4.3759</v>
      </c>
      <c r="BH111" s="10">
        <v>1.225</v>
      </c>
      <c r="BI111" s="22">
        <v>1.085</v>
      </c>
      <c r="BJ111" s="21">
        <f t="shared" si="60"/>
        <v>237625.181110336</v>
      </c>
      <c r="BP111" s="12">
        <v>1497</v>
      </c>
      <c r="BQ111" s="12">
        <v>2.904</v>
      </c>
      <c r="BR111" s="13">
        <v>1.35</v>
      </c>
      <c r="BS111" s="14">
        <v>1.24</v>
      </c>
      <c r="BT111" s="15">
        <f t="shared" si="61"/>
        <v>7277.360112</v>
      </c>
      <c r="BU111" s="12">
        <v>1</v>
      </c>
      <c r="BV111" s="12">
        <v>1497</v>
      </c>
      <c r="BW111" s="12">
        <v>1.32</v>
      </c>
      <c r="BX111" s="19">
        <f t="shared" si="62"/>
        <v>4.88848727480698</v>
      </c>
      <c r="BY111" s="20">
        <v>5936</v>
      </c>
      <c r="BZ111" s="12">
        <v>0.99</v>
      </c>
      <c r="CA111" s="12">
        <v>4.21</v>
      </c>
      <c r="CB111" s="9">
        <f t="shared" si="63"/>
        <v>5.1679</v>
      </c>
      <c r="CC111" s="10">
        <v>1.225</v>
      </c>
      <c r="CD111" s="20">
        <v>1.2</v>
      </c>
      <c r="CE111" s="21">
        <f t="shared" si="64"/>
        <v>315353.449036224</v>
      </c>
    </row>
    <row r="112" s="1" customFormat="1" customHeight="1" spans="1:83">
      <c r="E112" s="28" t="s">
        <v>3</v>
      </c>
      <c r="F112" s="29"/>
      <c r="G112" s="29"/>
      <c r="H112" s="29"/>
      <c r="I112" s="29"/>
      <c r="J112" s="29"/>
      <c r="K112" s="29"/>
      <c r="L112" s="29"/>
      <c r="M112" s="30">
        <f>SUM(T94:T111)</f>
        <v>3092717.657428</v>
      </c>
      <c r="N112" s="30"/>
      <c r="O112" s="30"/>
      <c r="P112" s="30"/>
      <c r="Q112" s="30"/>
      <c r="R112" s="30"/>
      <c r="S112" s="30"/>
      <c r="T112" s="30"/>
      <c r="Z112" s="28" t="s">
        <v>3</v>
      </c>
      <c r="AA112" s="29"/>
      <c r="AB112" s="29"/>
      <c r="AC112" s="29"/>
      <c r="AD112" s="29"/>
      <c r="AE112" s="29"/>
      <c r="AF112" s="29"/>
      <c r="AG112" s="29"/>
      <c r="AH112" s="30">
        <f>SUM(AO94:AO111)</f>
        <v>3136693.48901771</v>
      </c>
      <c r="AI112" s="30"/>
      <c r="AJ112" s="30"/>
      <c r="AK112" s="30"/>
      <c r="AL112" s="30"/>
      <c r="AM112" s="30"/>
      <c r="AN112" s="30"/>
      <c r="AO112" s="30"/>
      <c r="AU112" s="28" t="s">
        <v>3</v>
      </c>
      <c r="AV112" s="29"/>
      <c r="AW112" s="29"/>
      <c r="AX112" s="29"/>
      <c r="AY112" s="29"/>
      <c r="AZ112" s="29"/>
      <c r="BA112" s="29"/>
      <c r="BB112" s="29"/>
      <c r="BC112" s="30">
        <f>SUM(BJ94:BJ111)</f>
        <v>3793840.01376155</v>
      </c>
      <c r="BD112" s="30"/>
      <c r="BE112" s="30"/>
      <c r="BF112" s="30"/>
      <c r="BG112" s="30"/>
      <c r="BH112" s="30"/>
      <c r="BI112" s="30"/>
      <c r="BJ112" s="30"/>
      <c r="BP112" s="28" t="s">
        <v>3</v>
      </c>
      <c r="BQ112" s="29"/>
      <c r="BR112" s="29"/>
      <c r="BS112" s="29"/>
      <c r="BT112" s="29"/>
      <c r="BU112" s="29"/>
      <c r="BV112" s="29"/>
      <c r="BW112" s="29"/>
      <c r="BX112" s="30">
        <f>SUM(CE94:CE111)</f>
        <v>5033101.54615906</v>
      </c>
      <c r="BY112" s="30"/>
      <c r="BZ112" s="30"/>
      <c r="CA112" s="30"/>
      <c r="CB112" s="30"/>
      <c r="CC112" s="30"/>
      <c r="CD112" s="30"/>
      <c r="CE112" s="30"/>
    </row>
    <row r="113" s="1" customFormat="1" customHeight="1" spans="5:83">
      <c r="E113" s="29"/>
      <c r="F113" s="29"/>
      <c r="G113" s="29"/>
      <c r="H113" s="29"/>
      <c r="I113" s="29"/>
      <c r="J113" s="29"/>
      <c r="K113" s="29"/>
      <c r="L113" s="29"/>
      <c r="M113" s="30"/>
      <c r="N113" s="30"/>
      <c r="O113" s="30"/>
      <c r="P113" s="30"/>
      <c r="Q113" s="30"/>
      <c r="R113" s="30"/>
      <c r="S113" s="30"/>
      <c r="T113" s="30"/>
      <c r="Z113" s="29"/>
      <c r="AA113" s="29"/>
      <c r="AB113" s="29"/>
      <c r="AC113" s="29"/>
      <c r="AD113" s="29"/>
      <c r="AE113" s="29"/>
      <c r="AF113" s="29"/>
      <c r="AG113" s="29"/>
      <c r="AH113" s="30"/>
      <c r="AI113" s="30"/>
      <c r="AJ113" s="30"/>
      <c r="AK113" s="30"/>
      <c r="AL113" s="30"/>
      <c r="AM113" s="30"/>
      <c r="AN113" s="30"/>
      <c r="AO113" s="30"/>
      <c r="AU113" s="29"/>
      <c r="AV113" s="29"/>
      <c r="AW113" s="29"/>
      <c r="AX113" s="29"/>
      <c r="AY113" s="29"/>
      <c r="AZ113" s="29"/>
      <c r="BA113" s="29"/>
      <c r="BB113" s="29"/>
      <c r="BC113" s="30"/>
      <c r="BD113" s="30"/>
      <c r="BE113" s="30"/>
      <c r="BF113" s="30"/>
      <c r="BG113" s="30"/>
      <c r="BH113" s="30"/>
      <c r="BI113" s="30"/>
      <c r="BJ113" s="30"/>
      <c r="BP113" s="29"/>
      <c r="BQ113" s="29"/>
      <c r="BR113" s="29"/>
      <c r="BS113" s="29"/>
      <c r="BT113" s="29"/>
      <c r="BU113" s="29"/>
      <c r="BV113" s="29"/>
      <c r="BW113" s="29"/>
      <c r="BX113" s="30"/>
      <c r="BY113" s="30"/>
      <c r="BZ113" s="30"/>
      <c r="CA113" s="30"/>
      <c r="CB113" s="30"/>
      <c r="CC113" s="30"/>
      <c r="CD113" s="30"/>
      <c r="CE113" s="30"/>
    </row>
    <row r="114" s="1" customFormat="1" customHeight="1" spans="5:83"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Z114" s="3" t="s">
        <v>31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U114" s="3" t="s">
        <v>31</v>
      </c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P114" s="3" t="s">
        <v>31</v>
      </c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</row>
    <row r="115" s="1" customFormat="1" customHeight="1" spans="5:83">
      <c r="E115" s="15" t="s">
        <v>6</v>
      </c>
      <c r="F115" s="15"/>
      <c r="G115" s="15"/>
      <c r="H115" s="15"/>
      <c r="I115" s="15"/>
      <c r="J115" s="9" t="s">
        <v>32</v>
      </c>
      <c r="K115" s="9"/>
      <c r="L115" s="9"/>
      <c r="M115" s="9"/>
      <c r="N115" s="10" t="s">
        <v>33</v>
      </c>
      <c r="O115" s="10"/>
      <c r="P115" s="31" t="s">
        <v>12</v>
      </c>
      <c r="Z115" s="4" t="s">
        <v>6</v>
      </c>
      <c r="AA115" s="5"/>
      <c r="AB115" s="5"/>
      <c r="AC115" s="5"/>
      <c r="AD115" s="6"/>
      <c r="AE115" s="7" t="s">
        <v>7</v>
      </c>
      <c r="AF115" s="7"/>
      <c r="AG115" s="7"/>
      <c r="AH115" s="7"/>
      <c r="AI115" s="8" t="s">
        <v>8</v>
      </c>
      <c r="AJ115" s="9" t="s">
        <v>9</v>
      </c>
      <c r="AK115" s="9"/>
      <c r="AL115" s="9"/>
      <c r="AM115" s="10" t="s">
        <v>10</v>
      </c>
      <c r="AN115" s="8" t="s">
        <v>11</v>
      </c>
      <c r="AO115" s="11" t="s">
        <v>12</v>
      </c>
      <c r="AU115" s="4" t="s">
        <v>6</v>
      </c>
      <c r="AV115" s="5"/>
      <c r="AW115" s="5"/>
      <c r="AX115" s="5"/>
      <c r="AY115" s="6"/>
      <c r="AZ115" s="7" t="s">
        <v>7</v>
      </c>
      <c r="BA115" s="7"/>
      <c r="BB115" s="7"/>
      <c r="BC115" s="7"/>
      <c r="BD115" s="8" t="s">
        <v>8</v>
      </c>
      <c r="BE115" s="9" t="s">
        <v>9</v>
      </c>
      <c r="BF115" s="9"/>
      <c r="BG115" s="9"/>
      <c r="BH115" s="10" t="s">
        <v>10</v>
      </c>
      <c r="BI115" s="8" t="s">
        <v>11</v>
      </c>
      <c r="BJ115" s="11" t="s">
        <v>12</v>
      </c>
      <c r="BP115" s="4" t="s">
        <v>6</v>
      </c>
      <c r="BQ115" s="5"/>
      <c r="BR115" s="5"/>
      <c r="BS115" s="5"/>
      <c r="BT115" s="6"/>
      <c r="BU115" s="7" t="s">
        <v>7</v>
      </c>
      <c r="BV115" s="7"/>
      <c r="BW115" s="7"/>
      <c r="BX115" s="7"/>
      <c r="BY115" s="8" t="s">
        <v>8</v>
      </c>
      <c r="BZ115" s="9" t="s">
        <v>9</v>
      </c>
      <c r="CA115" s="9"/>
      <c r="CB115" s="9"/>
      <c r="CC115" s="10" t="s">
        <v>10</v>
      </c>
      <c r="CD115" s="8" t="s">
        <v>11</v>
      </c>
      <c r="CE115" s="11" t="s">
        <v>12</v>
      </c>
    </row>
    <row r="116" s="1" customFormat="1" customHeight="1" spans="5:83">
      <c r="E116" s="12" t="s">
        <v>34</v>
      </c>
      <c r="F116" s="12" t="s">
        <v>16</v>
      </c>
      <c r="G116" s="32" t="s">
        <v>35</v>
      </c>
      <c r="H116" s="33" t="s">
        <v>36</v>
      </c>
      <c r="I116" s="15" t="s">
        <v>6</v>
      </c>
      <c r="J116" s="12" t="s">
        <v>37</v>
      </c>
      <c r="K116" s="12" t="s">
        <v>23</v>
      </c>
      <c r="L116" s="12" t="s">
        <v>24</v>
      </c>
      <c r="M116" s="9" t="s">
        <v>38</v>
      </c>
      <c r="N116" s="12" t="s">
        <v>26</v>
      </c>
      <c r="O116" s="12" t="s">
        <v>39</v>
      </c>
      <c r="P116" s="31"/>
      <c r="Z116" s="12" t="s">
        <v>40</v>
      </c>
      <c r="AA116" s="12" t="s">
        <v>17</v>
      </c>
      <c r="AB116" s="13" t="s">
        <v>18</v>
      </c>
      <c r="AC116" s="14" t="s">
        <v>19</v>
      </c>
      <c r="AD116" s="15" t="s">
        <v>6</v>
      </c>
      <c r="AE116" s="12" t="s">
        <v>20</v>
      </c>
      <c r="AF116" s="12" t="s">
        <v>16</v>
      </c>
      <c r="AG116" s="12" t="s">
        <v>21</v>
      </c>
      <c r="AH116" s="7" t="s">
        <v>22</v>
      </c>
      <c r="AI116" s="16"/>
      <c r="AJ116" s="12" t="s">
        <v>23</v>
      </c>
      <c r="AK116" s="12" t="s">
        <v>24</v>
      </c>
      <c r="AL116" s="9" t="s">
        <v>25</v>
      </c>
      <c r="AM116" s="10" t="s">
        <v>26</v>
      </c>
      <c r="AN116" s="16"/>
      <c r="AO116" s="17"/>
      <c r="AU116" s="12" t="s">
        <v>40</v>
      </c>
      <c r="AV116" s="12" t="s">
        <v>17</v>
      </c>
      <c r="AW116" s="13" t="s">
        <v>18</v>
      </c>
      <c r="AX116" s="14" t="s">
        <v>19</v>
      </c>
      <c r="AY116" s="15" t="s">
        <v>6</v>
      </c>
      <c r="AZ116" s="12" t="s">
        <v>20</v>
      </c>
      <c r="BA116" s="12" t="s">
        <v>16</v>
      </c>
      <c r="BB116" s="12" t="s">
        <v>21</v>
      </c>
      <c r="BC116" s="7" t="s">
        <v>22</v>
      </c>
      <c r="BD116" s="16"/>
      <c r="BE116" s="12" t="s">
        <v>23</v>
      </c>
      <c r="BF116" s="12" t="s">
        <v>24</v>
      </c>
      <c r="BG116" s="9" t="s">
        <v>25</v>
      </c>
      <c r="BH116" s="10" t="s">
        <v>26</v>
      </c>
      <c r="BI116" s="16"/>
      <c r="BJ116" s="17"/>
      <c r="BP116" s="12" t="s">
        <v>40</v>
      </c>
      <c r="BQ116" s="12" t="s">
        <v>17</v>
      </c>
      <c r="BR116" s="13" t="s">
        <v>18</v>
      </c>
      <c r="BS116" s="14" t="s">
        <v>19</v>
      </c>
      <c r="BT116" s="15" t="s">
        <v>6</v>
      </c>
      <c r="BU116" s="12" t="s">
        <v>20</v>
      </c>
      <c r="BV116" s="12" t="s">
        <v>16</v>
      </c>
      <c r="BW116" s="12" t="s">
        <v>21</v>
      </c>
      <c r="BX116" s="7" t="s">
        <v>22</v>
      </c>
      <c r="BY116" s="16"/>
      <c r="BZ116" s="12" t="s">
        <v>23</v>
      </c>
      <c r="CA116" s="12" t="s">
        <v>24</v>
      </c>
      <c r="CB116" s="9" t="s">
        <v>25</v>
      </c>
      <c r="CC116" s="10" t="s">
        <v>26</v>
      </c>
      <c r="CD116" s="16"/>
      <c r="CE116" s="17"/>
    </row>
    <row r="117" s="1" customFormat="1" customHeight="1" spans="5:83">
      <c r="E117" s="12">
        <v>1197</v>
      </c>
      <c r="F117" s="12">
        <v>1394</v>
      </c>
      <c r="G117" s="32">
        <v>0.444</v>
      </c>
      <c r="H117" s="33">
        <v>0.887</v>
      </c>
      <c r="I117" s="34">
        <f t="shared" ref="I117:I130" si="65">E117*G117+F117*H117</f>
        <v>1767.946</v>
      </c>
      <c r="J117" s="12">
        <v>1</v>
      </c>
      <c r="K117" s="12">
        <v>0.89</v>
      </c>
      <c r="L117" s="12">
        <v>3.21</v>
      </c>
      <c r="M117" s="35">
        <f t="shared" ref="M117:M130" si="66">1+K117*L117</f>
        <v>3.8569</v>
      </c>
      <c r="N117" s="12">
        <v>1.225</v>
      </c>
      <c r="O117" s="12">
        <v>0.5</v>
      </c>
      <c r="P117" s="36">
        <f t="shared" ref="P117:P130" si="67">I117*J117*M117*N117*O117</f>
        <v>4176.5094430325</v>
      </c>
      <c r="Z117" s="12">
        <v>34993</v>
      </c>
      <c r="AA117" s="12">
        <v>0.0253</v>
      </c>
      <c r="AB117" s="13">
        <v>1.35</v>
      </c>
      <c r="AC117" s="14">
        <v>1</v>
      </c>
      <c r="AD117" s="15">
        <f t="shared" ref="AD117:AD141" si="68">Z117*AA117*AB117*AC117</f>
        <v>1195.185915</v>
      </c>
      <c r="AE117" s="12">
        <v>1</v>
      </c>
      <c r="AF117" s="12">
        <v>530</v>
      </c>
      <c r="AG117" s="12">
        <v>1.83</v>
      </c>
      <c r="AH117" s="19">
        <f t="shared" ref="AH117:AH141" si="69">1+6*AF117/(AF117+2000)+AG117</f>
        <v>4.08691699604743</v>
      </c>
      <c r="AI117" s="20">
        <v>5936</v>
      </c>
      <c r="AJ117" s="12">
        <v>0.98</v>
      </c>
      <c r="AK117" s="12">
        <v>3.04</v>
      </c>
      <c r="AL117" s="9">
        <f t="shared" ref="AL117:AL141" si="70">1+AJ117*AK117</f>
        <v>3.9792</v>
      </c>
      <c r="AM117" s="10">
        <v>1.225</v>
      </c>
      <c r="AN117" s="20">
        <v>1</v>
      </c>
      <c r="AO117" s="21">
        <f t="shared" ref="AO117:AO141" si="71">((AD117*AE117*AH117)+AI117)*AL117*AM117*AN117</f>
        <v>52745.3560432666</v>
      </c>
      <c r="AU117" s="12">
        <v>40871</v>
      </c>
      <c r="AV117" s="12">
        <v>0.0253</v>
      </c>
      <c r="AW117" s="13">
        <v>1.35</v>
      </c>
      <c r="AX117" s="14">
        <v>1</v>
      </c>
      <c r="AY117" s="15">
        <f t="shared" ref="AY117:AY141" si="72">AU117*AV117*AW117*AX117</f>
        <v>1395.949005</v>
      </c>
      <c r="AZ117" s="12">
        <v>1</v>
      </c>
      <c r="BA117" s="12">
        <v>530</v>
      </c>
      <c r="BB117" s="12">
        <v>1.83</v>
      </c>
      <c r="BC117" s="19">
        <f t="shared" ref="BC117:BC141" si="73">1+6*BA117/(BA117+2000)+BB117</f>
        <v>4.08691699604743</v>
      </c>
      <c r="BD117" s="20">
        <v>5936</v>
      </c>
      <c r="BE117" s="12">
        <v>0.98</v>
      </c>
      <c r="BF117" s="12">
        <v>3.04</v>
      </c>
      <c r="BG117" s="9">
        <f t="shared" ref="BG117:BG141" si="74">1+BE117*BF117</f>
        <v>3.9792</v>
      </c>
      <c r="BH117" s="10">
        <v>1.225</v>
      </c>
      <c r="BI117" s="22">
        <v>1.085</v>
      </c>
      <c r="BJ117" s="21">
        <f t="shared" ref="BJ117:BJ141" si="75">((AY117*AZ117*BC117)+BD117)*BG117*BH117*BI117</f>
        <v>61568.2272037186</v>
      </c>
      <c r="BP117" s="12">
        <v>40871</v>
      </c>
      <c r="BQ117" s="12">
        <v>0.0549</v>
      </c>
      <c r="BR117" s="13">
        <v>1.35</v>
      </c>
      <c r="BS117" s="14">
        <v>1</v>
      </c>
      <c r="BT117" s="15">
        <f t="shared" ref="BT117:BT141" si="76">BP117*BQ117*BR117*BS117</f>
        <v>3029.154165</v>
      </c>
      <c r="BU117" s="12">
        <v>1</v>
      </c>
      <c r="BV117" s="12">
        <v>530</v>
      </c>
      <c r="BW117" s="12">
        <v>1.92</v>
      </c>
      <c r="BX117" s="19">
        <f t="shared" ref="BX117:BX141" si="77">1+6*BV117/(BV117+2000)+BW117</f>
        <v>4.17691699604743</v>
      </c>
      <c r="BY117" s="20">
        <v>5936</v>
      </c>
      <c r="BZ117" s="12">
        <v>0.98</v>
      </c>
      <c r="CA117" s="12">
        <v>3.84</v>
      </c>
      <c r="CB117" s="9">
        <f t="shared" ref="CB117:CB141" si="78">1+BZ117*CA117</f>
        <v>4.7632</v>
      </c>
      <c r="CC117" s="10">
        <v>1.225</v>
      </c>
      <c r="CD117" s="20">
        <v>1.2</v>
      </c>
      <c r="CE117" s="21">
        <f t="shared" ref="CE117:CE141" si="79">((BT117*BU117*BX117)+BY117)*CB117*CC117*CD117</f>
        <v>130155.071160636</v>
      </c>
    </row>
    <row r="118" s="1" customFormat="1" customHeight="1" spans="5:83">
      <c r="E118" s="12">
        <v>1197</v>
      </c>
      <c r="F118" s="12">
        <v>1394</v>
      </c>
      <c r="G118" s="32">
        <v>0.577</v>
      </c>
      <c r="H118" s="33">
        <v>1.153</v>
      </c>
      <c r="I118" s="34">
        <f t="shared" si="65"/>
        <v>2297.951</v>
      </c>
      <c r="J118" s="12">
        <v>1</v>
      </c>
      <c r="K118" s="12">
        <v>0.89</v>
      </c>
      <c r="L118" s="12">
        <v>3.21</v>
      </c>
      <c r="M118" s="35">
        <f t="shared" si="66"/>
        <v>3.8569</v>
      </c>
      <c r="N118" s="12">
        <v>1.225</v>
      </c>
      <c r="O118" s="12">
        <v>0.5</v>
      </c>
      <c r="P118" s="36">
        <f t="shared" si="67"/>
        <v>5428.56741728875</v>
      </c>
      <c r="Z118" s="12">
        <v>34993</v>
      </c>
      <c r="AA118" s="12">
        <v>0.0253</v>
      </c>
      <c r="AB118" s="13">
        <v>1.35</v>
      </c>
      <c r="AC118" s="14">
        <v>1</v>
      </c>
      <c r="AD118" s="15">
        <f t="shared" si="68"/>
        <v>1195.185915</v>
      </c>
      <c r="AE118" s="12">
        <v>1</v>
      </c>
      <c r="AF118" s="12">
        <v>530</v>
      </c>
      <c r="AG118" s="12">
        <v>1.83</v>
      </c>
      <c r="AH118" s="19">
        <f t="shared" si="69"/>
        <v>4.08691699604743</v>
      </c>
      <c r="AI118" s="20">
        <v>5936</v>
      </c>
      <c r="AJ118" s="12">
        <v>0.98</v>
      </c>
      <c r="AK118" s="12">
        <v>3.04</v>
      </c>
      <c r="AL118" s="9">
        <f t="shared" si="70"/>
        <v>3.9792</v>
      </c>
      <c r="AM118" s="10">
        <v>1.225</v>
      </c>
      <c r="AN118" s="20">
        <v>1</v>
      </c>
      <c r="AO118" s="21">
        <f t="shared" si="71"/>
        <v>52745.3560432666</v>
      </c>
      <c r="AU118" s="12">
        <v>40871</v>
      </c>
      <c r="AV118" s="12">
        <v>0.0253</v>
      </c>
      <c r="AW118" s="13">
        <v>1.35</v>
      </c>
      <c r="AX118" s="14">
        <v>1</v>
      </c>
      <c r="AY118" s="15">
        <f t="shared" si="72"/>
        <v>1395.949005</v>
      </c>
      <c r="AZ118" s="12">
        <v>1</v>
      </c>
      <c r="BA118" s="12">
        <v>530</v>
      </c>
      <c r="BB118" s="12">
        <v>1.83</v>
      </c>
      <c r="BC118" s="19">
        <f t="shared" si="73"/>
        <v>4.08691699604743</v>
      </c>
      <c r="BD118" s="20">
        <v>5936</v>
      </c>
      <c r="BE118" s="12">
        <v>0.98</v>
      </c>
      <c r="BF118" s="12">
        <v>3.04</v>
      </c>
      <c r="BG118" s="9">
        <f t="shared" si="74"/>
        <v>3.9792</v>
      </c>
      <c r="BH118" s="10">
        <v>1.225</v>
      </c>
      <c r="BI118" s="22">
        <v>1.085</v>
      </c>
      <c r="BJ118" s="21">
        <f t="shared" si="75"/>
        <v>61568.2272037186</v>
      </c>
      <c r="BP118" s="12">
        <v>40871</v>
      </c>
      <c r="BQ118" s="12">
        <v>0.0549</v>
      </c>
      <c r="BR118" s="13">
        <v>1.35</v>
      </c>
      <c r="BS118" s="14">
        <v>1</v>
      </c>
      <c r="BT118" s="15">
        <f t="shared" si="76"/>
        <v>3029.154165</v>
      </c>
      <c r="BU118" s="12">
        <v>1</v>
      </c>
      <c r="BV118" s="12">
        <v>530</v>
      </c>
      <c r="BW118" s="12">
        <v>1.92</v>
      </c>
      <c r="BX118" s="19">
        <f t="shared" si="77"/>
        <v>4.17691699604743</v>
      </c>
      <c r="BY118" s="20">
        <v>5936</v>
      </c>
      <c r="BZ118" s="12">
        <v>0.98</v>
      </c>
      <c r="CA118" s="12">
        <v>3.84</v>
      </c>
      <c r="CB118" s="9">
        <f t="shared" si="78"/>
        <v>4.7632</v>
      </c>
      <c r="CC118" s="10">
        <v>1.225</v>
      </c>
      <c r="CD118" s="20">
        <v>1.2</v>
      </c>
      <c r="CE118" s="21">
        <f t="shared" si="79"/>
        <v>130155.071160636</v>
      </c>
    </row>
    <row r="119" s="1" customFormat="1" customHeight="1" spans="5:83">
      <c r="E119" s="12">
        <v>1197</v>
      </c>
      <c r="F119" s="12">
        <v>1394</v>
      </c>
      <c r="G119" s="32">
        <v>0.444</v>
      </c>
      <c r="H119" s="33">
        <v>0.887</v>
      </c>
      <c r="I119" s="34">
        <f t="shared" si="65"/>
        <v>1767.946</v>
      </c>
      <c r="J119" s="12">
        <v>1</v>
      </c>
      <c r="K119" s="12">
        <v>0.89</v>
      </c>
      <c r="L119" s="12">
        <v>3.21</v>
      </c>
      <c r="M119" s="35">
        <f t="shared" si="66"/>
        <v>3.8569</v>
      </c>
      <c r="N119" s="12">
        <v>1.225</v>
      </c>
      <c r="O119" s="12">
        <v>0.5</v>
      </c>
      <c r="P119" s="36">
        <f t="shared" si="67"/>
        <v>4176.5094430325</v>
      </c>
      <c r="Z119" s="12">
        <v>34993</v>
      </c>
      <c r="AA119" s="12">
        <v>0.0253</v>
      </c>
      <c r="AB119" s="13">
        <v>1.35</v>
      </c>
      <c r="AC119" s="14">
        <v>1</v>
      </c>
      <c r="AD119" s="15">
        <f t="shared" si="68"/>
        <v>1195.185915</v>
      </c>
      <c r="AE119" s="12">
        <v>1</v>
      </c>
      <c r="AF119" s="12">
        <v>530</v>
      </c>
      <c r="AG119" s="12">
        <v>1.83</v>
      </c>
      <c r="AH119" s="19">
        <f t="shared" si="69"/>
        <v>4.08691699604743</v>
      </c>
      <c r="AI119" s="20">
        <v>5936</v>
      </c>
      <c r="AJ119" s="12">
        <v>0.98</v>
      </c>
      <c r="AK119" s="12">
        <v>3.04</v>
      </c>
      <c r="AL119" s="9">
        <f t="shared" si="70"/>
        <v>3.9792</v>
      </c>
      <c r="AM119" s="10">
        <v>1.225</v>
      </c>
      <c r="AN119" s="20">
        <v>1</v>
      </c>
      <c r="AO119" s="21">
        <f t="shared" si="71"/>
        <v>52745.3560432666</v>
      </c>
      <c r="AU119" s="12">
        <v>40871</v>
      </c>
      <c r="AV119" s="12">
        <v>0.0253</v>
      </c>
      <c r="AW119" s="13">
        <v>1.35</v>
      </c>
      <c r="AX119" s="14">
        <v>1</v>
      </c>
      <c r="AY119" s="15">
        <f t="shared" si="72"/>
        <v>1395.949005</v>
      </c>
      <c r="AZ119" s="12">
        <v>1</v>
      </c>
      <c r="BA119" s="12">
        <v>530</v>
      </c>
      <c r="BB119" s="12">
        <v>1.83</v>
      </c>
      <c r="BC119" s="19">
        <f t="shared" si="73"/>
        <v>4.08691699604743</v>
      </c>
      <c r="BD119" s="20">
        <v>5936</v>
      </c>
      <c r="BE119" s="12">
        <v>0.98</v>
      </c>
      <c r="BF119" s="12">
        <v>3.04</v>
      </c>
      <c r="BG119" s="9">
        <f t="shared" si="74"/>
        <v>3.9792</v>
      </c>
      <c r="BH119" s="10">
        <v>1.225</v>
      </c>
      <c r="BI119" s="22">
        <v>1.085</v>
      </c>
      <c r="BJ119" s="21">
        <f t="shared" si="75"/>
        <v>61568.2272037186</v>
      </c>
      <c r="BP119" s="12">
        <v>40871</v>
      </c>
      <c r="BQ119" s="12">
        <v>0.0549</v>
      </c>
      <c r="BR119" s="13">
        <v>1.35</v>
      </c>
      <c r="BS119" s="14">
        <v>1</v>
      </c>
      <c r="BT119" s="15">
        <f t="shared" si="76"/>
        <v>3029.154165</v>
      </c>
      <c r="BU119" s="12">
        <v>1</v>
      </c>
      <c r="BV119" s="12">
        <v>530</v>
      </c>
      <c r="BW119" s="12">
        <v>1.92</v>
      </c>
      <c r="BX119" s="19">
        <f t="shared" si="77"/>
        <v>4.17691699604743</v>
      </c>
      <c r="BY119" s="20">
        <v>5936</v>
      </c>
      <c r="BZ119" s="12">
        <v>0.98</v>
      </c>
      <c r="CA119" s="12">
        <v>3.84</v>
      </c>
      <c r="CB119" s="9">
        <f t="shared" si="78"/>
        <v>4.7632</v>
      </c>
      <c r="CC119" s="10">
        <v>1.225</v>
      </c>
      <c r="CD119" s="20">
        <v>1.2</v>
      </c>
      <c r="CE119" s="21">
        <f t="shared" si="79"/>
        <v>130155.071160636</v>
      </c>
    </row>
    <row r="120" s="1" customFormat="1" customHeight="1" spans="5:83">
      <c r="E120" s="12">
        <v>1197</v>
      </c>
      <c r="F120" s="12">
        <v>1494</v>
      </c>
      <c r="G120" s="32">
        <v>0.577</v>
      </c>
      <c r="H120" s="33">
        <v>1.153</v>
      </c>
      <c r="I120" s="34">
        <f t="shared" si="65"/>
        <v>2413.251</v>
      </c>
      <c r="J120" s="12">
        <v>1</v>
      </c>
      <c r="K120" s="12">
        <v>0.89</v>
      </c>
      <c r="L120" s="12">
        <v>3.21</v>
      </c>
      <c r="M120" s="35">
        <f t="shared" si="66"/>
        <v>3.8569</v>
      </c>
      <c r="N120" s="12">
        <v>1.225</v>
      </c>
      <c r="O120" s="12">
        <v>0.5</v>
      </c>
      <c r="P120" s="36">
        <f t="shared" si="67"/>
        <v>5700.94651641375</v>
      </c>
      <c r="Z120" s="12">
        <v>34993</v>
      </c>
      <c r="AA120" s="12">
        <v>0.0253</v>
      </c>
      <c r="AB120" s="13">
        <v>1.35</v>
      </c>
      <c r="AC120" s="14">
        <v>1</v>
      </c>
      <c r="AD120" s="15">
        <f t="shared" si="68"/>
        <v>1195.185915</v>
      </c>
      <c r="AE120" s="12">
        <v>1</v>
      </c>
      <c r="AF120" s="12">
        <v>530</v>
      </c>
      <c r="AG120" s="12">
        <v>1.83</v>
      </c>
      <c r="AH120" s="19">
        <f t="shared" si="69"/>
        <v>4.08691699604743</v>
      </c>
      <c r="AI120" s="20">
        <v>5936</v>
      </c>
      <c r="AJ120" s="12">
        <v>0.98</v>
      </c>
      <c r="AK120" s="12">
        <v>3.04</v>
      </c>
      <c r="AL120" s="9">
        <f t="shared" si="70"/>
        <v>3.9792</v>
      </c>
      <c r="AM120" s="10">
        <v>1.225</v>
      </c>
      <c r="AN120" s="20">
        <v>1</v>
      </c>
      <c r="AO120" s="21">
        <f t="shared" si="71"/>
        <v>52745.3560432666</v>
      </c>
      <c r="AU120" s="12">
        <v>40871</v>
      </c>
      <c r="AV120" s="12">
        <v>0.0253</v>
      </c>
      <c r="AW120" s="13">
        <v>1.35</v>
      </c>
      <c r="AX120" s="14">
        <v>1</v>
      </c>
      <c r="AY120" s="15">
        <f t="shared" si="72"/>
        <v>1395.949005</v>
      </c>
      <c r="AZ120" s="12">
        <v>1</v>
      </c>
      <c r="BA120" s="12">
        <v>530</v>
      </c>
      <c r="BB120" s="12">
        <v>1.83</v>
      </c>
      <c r="BC120" s="19">
        <f t="shared" si="73"/>
        <v>4.08691699604743</v>
      </c>
      <c r="BD120" s="20">
        <v>5936</v>
      </c>
      <c r="BE120" s="12">
        <v>0.98</v>
      </c>
      <c r="BF120" s="12">
        <v>3.04</v>
      </c>
      <c r="BG120" s="9">
        <f t="shared" si="74"/>
        <v>3.9792</v>
      </c>
      <c r="BH120" s="10">
        <v>1.225</v>
      </c>
      <c r="BI120" s="22">
        <v>1.085</v>
      </c>
      <c r="BJ120" s="21">
        <f t="shared" si="75"/>
        <v>61568.2272037186</v>
      </c>
      <c r="BP120" s="12">
        <v>40871</v>
      </c>
      <c r="BQ120" s="12">
        <v>0.0549</v>
      </c>
      <c r="BR120" s="13">
        <v>1.35</v>
      </c>
      <c r="BS120" s="14">
        <v>1</v>
      </c>
      <c r="BT120" s="15">
        <f t="shared" si="76"/>
        <v>3029.154165</v>
      </c>
      <c r="BU120" s="12">
        <v>1</v>
      </c>
      <c r="BV120" s="12">
        <v>530</v>
      </c>
      <c r="BW120" s="12">
        <v>1.92</v>
      </c>
      <c r="BX120" s="19">
        <f t="shared" si="77"/>
        <v>4.17691699604743</v>
      </c>
      <c r="BY120" s="20">
        <v>5936</v>
      </c>
      <c r="BZ120" s="12">
        <v>0.98</v>
      </c>
      <c r="CA120" s="12">
        <v>3.84</v>
      </c>
      <c r="CB120" s="9">
        <f t="shared" si="78"/>
        <v>4.7632</v>
      </c>
      <c r="CC120" s="10">
        <v>1.225</v>
      </c>
      <c r="CD120" s="20">
        <v>1.2</v>
      </c>
      <c r="CE120" s="21">
        <f t="shared" si="79"/>
        <v>130155.071160636</v>
      </c>
    </row>
    <row r="121" s="1" customFormat="1" customHeight="1" spans="5:83">
      <c r="E121" s="12">
        <v>1197</v>
      </c>
      <c r="F121" s="12">
        <v>1494</v>
      </c>
      <c r="G121" s="32">
        <v>0.444</v>
      </c>
      <c r="H121" s="33">
        <v>0.887</v>
      </c>
      <c r="I121" s="34">
        <f t="shared" si="65"/>
        <v>1856.646</v>
      </c>
      <c r="J121" s="12">
        <v>1</v>
      </c>
      <c r="K121" s="12">
        <v>0.89</v>
      </c>
      <c r="L121" s="12">
        <v>3.21</v>
      </c>
      <c r="M121" s="35">
        <f t="shared" si="66"/>
        <v>3.8569</v>
      </c>
      <c r="N121" s="12">
        <v>1.225</v>
      </c>
      <c r="O121" s="12">
        <v>0.5</v>
      </c>
      <c r="P121" s="36">
        <f t="shared" si="67"/>
        <v>4386.0499989075</v>
      </c>
      <c r="Z121" s="12">
        <v>34993</v>
      </c>
      <c r="AA121" s="12">
        <v>0.0253</v>
      </c>
      <c r="AB121" s="13">
        <v>1.35</v>
      </c>
      <c r="AC121" s="14">
        <v>1</v>
      </c>
      <c r="AD121" s="15">
        <f t="shared" si="68"/>
        <v>1195.185915</v>
      </c>
      <c r="AE121" s="12">
        <v>1</v>
      </c>
      <c r="AF121" s="12">
        <v>530</v>
      </c>
      <c r="AG121" s="12">
        <v>1.83</v>
      </c>
      <c r="AH121" s="19">
        <f t="shared" si="69"/>
        <v>4.08691699604743</v>
      </c>
      <c r="AI121" s="20">
        <v>5936</v>
      </c>
      <c r="AJ121" s="12">
        <v>0.98</v>
      </c>
      <c r="AK121" s="12">
        <v>3.04</v>
      </c>
      <c r="AL121" s="9">
        <f t="shared" si="70"/>
        <v>3.9792</v>
      </c>
      <c r="AM121" s="10">
        <v>1.225</v>
      </c>
      <c r="AN121" s="20">
        <v>1</v>
      </c>
      <c r="AO121" s="21">
        <f t="shared" si="71"/>
        <v>52745.3560432666</v>
      </c>
      <c r="AU121" s="12">
        <v>40871</v>
      </c>
      <c r="AV121" s="12">
        <v>0.0253</v>
      </c>
      <c r="AW121" s="13">
        <v>1.35</v>
      </c>
      <c r="AX121" s="14">
        <v>1</v>
      </c>
      <c r="AY121" s="15">
        <f t="shared" si="72"/>
        <v>1395.949005</v>
      </c>
      <c r="AZ121" s="12">
        <v>1</v>
      </c>
      <c r="BA121" s="12">
        <v>530</v>
      </c>
      <c r="BB121" s="12">
        <v>1.83</v>
      </c>
      <c r="BC121" s="19">
        <f t="shared" si="73"/>
        <v>4.08691699604743</v>
      </c>
      <c r="BD121" s="20">
        <v>5936</v>
      </c>
      <c r="BE121" s="12">
        <v>0.98</v>
      </c>
      <c r="BF121" s="12">
        <v>3.04</v>
      </c>
      <c r="BG121" s="9">
        <f t="shared" si="74"/>
        <v>3.9792</v>
      </c>
      <c r="BH121" s="10">
        <v>1.225</v>
      </c>
      <c r="BI121" s="22">
        <v>1.085</v>
      </c>
      <c r="BJ121" s="21">
        <f t="shared" si="75"/>
        <v>61568.2272037186</v>
      </c>
      <c r="BP121" s="12">
        <v>40871</v>
      </c>
      <c r="BQ121" s="12">
        <v>0.0549</v>
      </c>
      <c r="BR121" s="13">
        <v>1.35</v>
      </c>
      <c r="BS121" s="14">
        <v>1</v>
      </c>
      <c r="BT121" s="15">
        <f t="shared" si="76"/>
        <v>3029.154165</v>
      </c>
      <c r="BU121" s="12">
        <v>1</v>
      </c>
      <c r="BV121" s="12">
        <v>530</v>
      </c>
      <c r="BW121" s="12">
        <v>1.92</v>
      </c>
      <c r="BX121" s="19">
        <f t="shared" si="77"/>
        <v>4.17691699604743</v>
      </c>
      <c r="BY121" s="20">
        <v>5936</v>
      </c>
      <c r="BZ121" s="12">
        <v>0.98</v>
      </c>
      <c r="CA121" s="12">
        <v>3.84</v>
      </c>
      <c r="CB121" s="9">
        <f t="shared" si="78"/>
        <v>4.7632</v>
      </c>
      <c r="CC121" s="10">
        <v>1.225</v>
      </c>
      <c r="CD121" s="20">
        <v>1.2</v>
      </c>
      <c r="CE121" s="21">
        <f t="shared" si="79"/>
        <v>130155.071160636</v>
      </c>
    </row>
    <row r="122" s="1" customFormat="1" customHeight="1" spans="5:83">
      <c r="E122" s="12">
        <v>1197</v>
      </c>
      <c r="F122" s="12">
        <v>1494</v>
      </c>
      <c r="G122" s="32">
        <v>0.577</v>
      </c>
      <c r="H122" s="33">
        <v>1.153</v>
      </c>
      <c r="I122" s="34">
        <f t="shared" si="65"/>
        <v>2413.251</v>
      </c>
      <c r="J122" s="12">
        <v>1</v>
      </c>
      <c r="K122" s="12">
        <v>0.89</v>
      </c>
      <c r="L122" s="12">
        <v>3.21</v>
      </c>
      <c r="M122" s="35">
        <f t="shared" si="66"/>
        <v>3.8569</v>
      </c>
      <c r="N122" s="12">
        <v>1.225</v>
      </c>
      <c r="O122" s="12">
        <v>0.5</v>
      </c>
      <c r="P122" s="36">
        <f t="shared" si="67"/>
        <v>5700.94651641375</v>
      </c>
      <c r="Z122" s="12">
        <v>34993</v>
      </c>
      <c r="AA122" s="12">
        <v>0.0253</v>
      </c>
      <c r="AB122" s="13">
        <v>1.35</v>
      </c>
      <c r="AC122" s="14">
        <v>1</v>
      </c>
      <c r="AD122" s="15">
        <f t="shared" si="68"/>
        <v>1195.185915</v>
      </c>
      <c r="AE122" s="12">
        <v>1</v>
      </c>
      <c r="AF122" s="12">
        <v>530</v>
      </c>
      <c r="AG122" s="12">
        <v>1.83</v>
      </c>
      <c r="AH122" s="19">
        <f t="shared" si="69"/>
        <v>4.08691699604743</v>
      </c>
      <c r="AI122" s="20">
        <v>5936</v>
      </c>
      <c r="AJ122" s="12">
        <v>0.98</v>
      </c>
      <c r="AK122" s="12">
        <v>3.04</v>
      </c>
      <c r="AL122" s="9">
        <f t="shared" si="70"/>
        <v>3.9792</v>
      </c>
      <c r="AM122" s="10">
        <v>1.225</v>
      </c>
      <c r="AN122" s="20">
        <v>1</v>
      </c>
      <c r="AO122" s="21">
        <f t="shared" si="71"/>
        <v>52745.3560432666</v>
      </c>
      <c r="AU122" s="12">
        <v>40871</v>
      </c>
      <c r="AV122" s="12">
        <v>0.0253</v>
      </c>
      <c r="AW122" s="13">
        <v>1.35</v>
      </c>
      <c r="AX122" s="14">
        <v>1</v>
      </c>
      <c r="AY122" s="15">
        <f t="shared" si="72"/>
        <v>1395.949005</v>
      </c>
      <c r="AZ122" s="12">
        <v>1</v>
      </c>
      <c r="BA122" s="12">
        <v>530</v>
      </c>
      <c r="BB122" s="12">
        <v>1.83</v>
      </c>
      <c r="BC122" s="19">
        <f t="shared" si="73"/>
        <v>4.08691699604743</v>
      </c>
      <c r="BD122" s="20">
        <v>5936</v>
      </c>
      <c r="BE122" s="12">
        <v>0.98</v>
      </c>
      <c r="BF122" s="12">
        <v>3.04</v>
      </c>
      <c r="BG122" s="9">
        <f t="shared" si="74"/>
        <v>3.9792</v>
      </c>
      <c r="BH122" s="10">
        <v>1.225</v>
      </c>
      <c r="BI122" s="22">
        <v>1.085</v>
      </c>
      <c r="BJ122" s="21">
        <f t="shared" si="75"/>
        <v>61568.2272037186</v>
      </c>
      <c r="BP122" s="12">
        <v>40871</v>
      </c>
      <c r="BQ122" s="12">
        <v>0.0299</v>
      </c>
      <c r="BR122" s="13">
        <v>1.35</v>
      </c>
      <c r="BS122" s="14">
        <v>1</v>
      </c>
      <c r="BT122" s="15">
        <f t="shared" si="76"/>
        <v>1649.757915</v>
      </c>
      <c r="BU122" s="12">
        <v>1</v>
      </c>
      <c r="BV122" s="12">
        <v>530</v>
      </c>
      <c r="BW122" s="12">
        <v>1.92</v>
      </c>
      <c r="BX122" s="19">
        <f t="shared" si="77"/>
        <v>4.17691699604743</v>
      </c>
      <c r="BY122" s="20">
        <v>5936</v>
      </c>
      <c r="BZ122" s="12">
        <v>0.98</v>
      </c>
      <c r="CA122" s="12">
        <v>3.84</v>
      </c>
      <c r="CB122" s="9">
        <f t="shared" si="78"/>
        <v>4.7632</v>
      </c>
      <c r="CC122" s="10">
        <v>1.225</v>
      </c>
      <c r="CD122" s="20">
        <v>1.2</v>
      </c>
      <c r="CE122" s="21">
        <f t="shared" si="79"/>
        <v>89812.73554286</v>
      </c>
    </row>
    <row r="123" s="1" customFormat="1" customHeight="1" spans="5:83">
      <c r="E123" s="12">
        <v>1197</v>
      </c>
      <c r="F123" s="12">
        <v>1494</v>
      </c>
      <c r="G123" s="32">
        <v>0.444</v>
      </c>
      <c r="H123" s="33">
        <v>0.887</v>
      </c>
      <c r="I123" s="34">
        <f t="shared" si="65"/>
        <v>1856.646</v>
      </c>
      <c r="J123" s="12">
        <v>1</v>
      </c>
      <c r="K123" s="12">
        <v>0.89</v>
      </c>
      <c r="L123" s="12">
        <v>3.21</v>
      </c>
      <c r="M123" s="35">
        <f t="shared" si="66"/>
        <v>3.8569</v>
      </c>
      <c r="N123" s="12">
        <v>1.225</v>
      </c>
      <c r="O123" s="12">
        <v>0.5</v>
      </c>
      <c r="P123" s="36">
        <f t="shared" si="67"/>
        <v>4386.0499989075</v>
      </c>
      <c r="Z123" s="12">
        <v>34993</v>
      </c>
      <c r="AA123" s="12">
        <v>0.0253</v>
      </c>
      <c r="AB123" s="13">
        <v>1.35</v>
      </c>
      <c r="AC123" s="14">
        <v>1</v>
      </c>
      <c r="AD123" s="15">
        <f t="shared" si="68"/>
        <v>1195.185915</v>
      </c>
      <c r="AE123" s="12">
        <v>1</v>
      </c>
      <c r="AF123" s="12">
        <v>530</v>
      </c>
      <c r="AG123" s="12">
        <v>1.83</v>
      </c>
      <c r="AH123" s="19">
        <f t="shared" si="69"/>
        <v>4.08691699604743</v>
      </c>
      <c r="AI123" s="20">
        <v>5936</v>
      </c>
      <c r="AJ123" s="12">
        <v>0.98</v>
      </c>
      <c r="AK123" s="12">
        <v>3.04</v>
      </c>
      <c r="AL123" s="9">
        <f t="shared" si="70"/>
        <v>3.9792</v>
      </c>
      <c r="AM123" s="10">
        <v>1.225</v>
      </c>
      <c r="AN123" s="20">
        <v>1</v>
      </c>
      <c r="AO123" s="21">
        <f t="shared" si="71"/>
        <v>52745.3560432666</v>
      </c>
      <c r="AU123" s="12">
        <v>40871</v>
      </c>
      <c r="AV123" s="12">
        <v>0.0253</v>
      </c>
      <c r="AW123" s="13">
        <v>1.35</v>
      </c>
      <c r="AX123" s="14">
        <v>1</v>
      </c>
      <c r="AY123" s="15">
        <f t="shared" si="72"/>
        <v>1395.949005</v>
      </c>
      <c r="AZ123" s="12">
        <v>1</v>
      </c>
      <c r="BA123" s="12">
        <v>530</v>
      </c>
      <c r="BB123" s="12">
        <v>1.83</v>
      </c>
      <c r="BC123" s="19">
        <f t="shared" si="73"/>
        <v>4.08691699604743</v>
      </c>
      <c r="BD123" s="20">
        <v>5936</v>
      </c>
      <c r="BE123" s="12">
        <v>0.98</v>
      </c>
      <c r="BF123" s="12">
        <v>3.04</v>
      </c>
      <c r="BG123" s="9">
        <f t="shared" si="74"/>
        <v>3.9792</v>
      </c>
      <c r="BH123" s="10">
        <v>1.225</v>
      </c>
      <c r="BI123" s="22">
        <v>1.085</v>
      </c>
      <c r="BJ123" s="21">
        <f t="shared" si="75"/>
        <v>61568.2272037186</v>
      </c>
      <c r="BP123" s="12">
        <v>40871</v>
      </c>
      <c r="BQ123" s="12">
        <v>0.0299</v>
      </c>
      <c r="BR123" s="13">
        <v>1.35</v>
      </c>
      <c r="BS123" s="14">
        <v>1</v>
      </c>
      <c r="BT123" s="15">
        <f t="shared" si="76"/>
        <v>1649.757915</v>
      </c>
      <c r="BU123" s="12">
        <v>1</v>
      </c>
      <c r="BV123" s="12">
        <v>530</v>
      </c>
      <c r="BW123" s="12">
        <v>1.92</v>
      </c>
      <c r="BX123" s="19">
        <f t="shared" si="77"/>
        <v>4.17691699604743</v>
      </c>
      <c r="BY123" s="20">
        <v>5936</v>
      </c>
      <c r="BZ123" s="12">
        <v>0.98</v>
      </c>
      <c r="CA123" s="12">
        <v>3.84</v>
      </c>
      <c r="CB123" s="9">
        <f t="shared" si="78"/>
        <v>4.7632</v>
      </c>
      <c r="CC123" s="10">
        <v>1.225</v>
      </c>
      <c r="CD123" s="20">
        <v>1.2</v>
      </c>
      <c r="CE123" s="21">
        <f t="shared" si="79"/>
        <v>89812.73554286</v>
      </c>
    </row>
    <row r="124" s="1" customFormat="1" customHeight="1" spans="5:83">
      <c r="E124" s="12">
        <v>1197</v>
      </c>
      <c r="F124" s="12">
        <v>1494</v>
      </c>
      <c r="G124" s="32">
        <v>0.577</v>
      </c>
      <c r="H124" s="33">
        <v>1.153</v>
      </c>
      <c r="I124" s="34">
        <f t="shared" si="65"/>
        <v>2413.251</v>
      </c>
      <c r="J124" s="12">
        <v>1</v>
      </c>
      <c r="K124" s="12">
        <v>0.89</v>
      </c>
      <c r="L124" s="12">
        <v>3.21</v>
      </c>
      <c r="M124" s="35">
        <f t="shared" si="66"/>
        <v>3.8569</v>
      </c>
      <c r="N124" s="12">
        <v>1.225</v>
      </c>
      <c r="O124" s="12">
        <v>0.5</v>
      </c>
      <c r="P124" s="36">
        <f t="shared" si="67"/>
        <v>5700.94651641375</v>
      </c>
      <c r="Z124" s="12">
        <v>34993</v>
      </c>
      <c r="AA124" s="12">
        <v>0.0253</v>
      </c>
      <c r="AB124" s="13">
        <v>1.35</v>
      </c>
      <c r="AC124" s="14">
        <v>1</v>
      </c>
      <c r="AD124" s="15">
        <f t="shared" si="68"/>
        <v>1195.185915</v>
      </c>
      <c r="AE124" s="12">
        <v>1</v>
      </c>
      <c r="AF124" s="12">
        <v>530</v>
      </c>
      <c r="AG124" s="12">
        <v>1.83</v>
      </c>
      <c r="AH124" s="19">
        <f t="shared" si="69"/>
        <v>4.08691699604743</v>
      </c>
      <c r="AI124" s="20">
        <v>5936</v>
      </c>
      <c r="AJ124" s="12">
        <v>0.98</v>
      </c>
      <c r="AK124" s="12">
        <v>3.04</v>
      </c>
      <c r="AL124" s="9">
        <f t="shared" si="70"/>
        <v>3.9792</v>
      </c>
      <c r="AM124" s="10">
        <v>1.225</v>
      </c>
      <c r="AN124" s="20">
        <v>1</v>
      </c>
      <c r="AO124" s="21">
        <f t="shared" si="71"/>
        <v>52745.3560432666</v>
      </c>
      <c r="AU124" s="12">
        <v>40871</v>
      </c>
      <c r="AV124" s="12">
        <v>0.0253</v>
      </c>
      <c r="AW124" s="13">
        <v>1.35</v>
      </c>
      <c r="AX124" s="14">
        <v>1</v>
      </c>
      <c r="AY124" s="15">
        <f t="shared" si="72"/>
        <v>1395.949005</v>
      </c>
      <c r="AZ124" s="12">
        <v>1</v>
      </c>
      <c r="BA124" s="12">
        <v>530</v>
      </c>
      <c r="BB124" s="12">
        <v>1.83</v>
      </c>
      <c r="BC124" s="19">
        <f t="shared" si="73"/>
        <v>4.08691699604743</v>
      </c>
      <c r="BD124" s="20">
        <v>5936</v>
      </c>
      <c r="BE124" s="12">
        <v>0.98</v>
      </c>
      <c r="BF124" s="12">
        <v>3.04</v>
      </c>
      <c r="BG124" s="9">
        <f t="shared" si="74"/>
        <v>3.9792</v>
      </c>
      <c r="BH124" s="10">
        <v>1.225</v>
      </c>
      <c r="BI124" s="22">
        <v>1.085</v>
      </c>
      <c r="BJ124" s="21">
        <f t="shared" si="75"/>
        <v>61568.2272037186</v>
      </c>
      <c r="BP124" s="12">
        <v>40871</v>
      </c>
      <c r="BQ124" s="12">
        <v>0.0299</v>
      </c>
      <c r="BR124" s="13">
        <v>1.35</v>
      </c>
      <c r="BS124" s="14">
        <v>1</v>
      </c>
      <c r="BT124" s="15">
        <f t="shared" si="76"/>
        <v>1649.757915</v>
      </c>
      <c r="BU124" s="12">
        <v>1</v>
      </c>
      <c r="BV124" s="12">
        <v>530</v>
      </c>
      <c r="BW124" s="12">
        <v>1.92</v>
      </c>
      <c r="BX124" s="19">
        <f t="shared" si="77"/>
        <v>4.17691699604743</v>
      </c>
      <c r="BY124" s="20">
        <v>5936</v>
      </c>
      <c r="BZ124" s="12">
        <v>0.98</v>
      </c>
      <c r="CA124" s="12">
        <v>3.84</v>
      </c>
      <c r="CB124" s="9">
        <f t="shared" si="78"/>
        <v>4.7632</v>
      </c>
      <c r="CC124" s="10">
        <v>1.225</v>
      </c>
      <c r="CD124" s="20">
        <v>1.2</v>
      </c>
      <c r="CE124" s="21">
        <f t="shared" si="79"/>
        <v>89812.73554286</v>
      </c>
    </row>
    <row r="125" s="1" customFormat="1" customHeight="1" spans="5:83">
      <c r="E125" s="12">
        <v>1197</v>
      </c>
      <c r="F125" s="12">
        <v>1494</v>
      </c>
      <c r="G125" s="32">
        <v>0.444</v>
      </c>
      <c r="H125" s="33">
        <v>0.887</v>
      </c>
      <c r="I125" s="34">
        <f t="shared" si="65"/>
        <v>1856.646</v>
      </c>
      <c r="J125" s="12">
        <v>1</v>
      </c>
      <c r="K125" s="12">
        <v>0.89</v>
      </c>
      <c r="L125" s="12">
        <v>3.21</v>
      </c>
      <c r="M125" s="35">
        <f t="shared" si="66"/>
        <v>3.8569</v>
      </c>
      <c r="N125" s="12">
        <v>1.225</v>
      </c>
      <c r="O125" s="12">
        <v>0.5</v>
      </c>
      <c r="P125" s="36">
        <f t="shared" si="67"/>
        <v>4386.0499989075</v>
      </c>
      <c r="Z125" s="12">
        <v>34993</v>
      </c>
      <c r="AA125" s="12">
        <v>0.0253</v>
      </c>
      <c r="AB125" s="13">
        <v>1.35</v>
      </c>
      <c r="AC125" s="14">
        <v>1</v>
      </c>
      <c r="AD125" s="15">
        <f t="shared" si="68"/>
        <v>1195.185915</v>
      </c>
      <c r="AE125" s="12">
        <v>1</v>
      </c>
      <c r="AF125" s="12">
        <v>530</v>
      </c>
      <c r="AG125" s="12">
        <v>1.83</v>
      </c>
      <c r="AH125" s="19">
        <f t="shared" si="69"/>
        <v>4.08691699604743</v>
      </c>
      <c r="AI125" s="20">
        <v>5936</v>
      </c>
      <c r="AJ125" s="12">
        <v>0.98</v>
      </c>
      <c r="AK125" s="12">
        <v>3.04</v>
      </c>
      <c r="AL125" s="9">
        <f t="shared" si="70"/>
        <v>3.9792</v>
      </c>
      <c r="AM125" s="10">
        <v>1.225</v>
      </c>
      <c r="AN125" s="20">
        <v>1</v>
      </c>
      <c r="AO125" s="21">
        <f t="shared" si="71"/>
        <v>52745.3560432666</v>
      </c>
      <c r="AU125" s="12">
        <v>40871</v>
      </c>
      <c r="AV125" s="12">
        <v>0.0253</v>
      </c>
      <c r="AW125" s="13">
        <v>1.35</v>
      </c>
      <c r="AX125" s="14">
        <v>1</v>
      </c>
      <c r="AY125" s="15">
        <f t="shared" si="72"/>
        <v>1395.949005</v>
      </c>
      <c r="AZ125" s="12">
        <v>1</v>
      </c>
      <c r="BA125" s="12">
        <v>530</v>
      </c>
      <c r="BB125" s="12">
        <v>1.83</v>
      </c>
      <c r="BC125" s="19">
        <f t="shared" si="73"/>
        <v>4.08691699604743</v>
      </c>
      <c r="BD125" s="20">
        <v>5936</v>
      </c>
      <c r="BE125" s="12">
        <v>0.98</v>
      </c>
      <c r="BF125" s="12">
        <v>3.04</v>
      </c>
      <c r="BG125" s="9">
        <f t="shared" si="74"/>
        <v>3.9792</v>
      </c>
      <c r="BH125" s="10">
        <v>1.225</v>
      </c>
      <c r="BI125" s="22">
        <v>1.085</v>
      </c>
      <c r="BJ125" s="21">
        <f t="shared" si="75"/>
        <v>61568.2272037186</v>
      </c>
      <c r="BP125" s="12">
        <v>40871</v>
      </c>
      <c r="BQ125" s="12">
        <v>0.0299</v>
      </c>
      <c r="BR125" s="13">
        <v>1.35</v>
      </c>
      <c r="BS125" s="14">
        <v>1</v>
      </c>
      <c r="BT125" s="15">
        <f t="shared" si="76"/>
        <v>1649.757915</v>
      </c>
      <c r="BU125" s="12">
        <v>1</v>
      </c>
      <c r="BV125" s="12">
        <v>530</v>
      </c>
      <c r="BW125" s="12">
        <v>1.92</v>
      </c>
      <c r="BX125" s="19">
        <f t="shared" si="77"/>
        <v>4.17691699604743</v>
      </c>
      <c r="BY125" s="20">
        <v>5936</v>
      </c>
      <c r="BZ125" s="12">
        <v>0.98</v>
      </c>
      <c r="CA125" s="12">
        <v>3.84</v>
      </c>
      <c r="CB125" s="9">
        <f t="shared" si="78"/>
        <v>4.7632</v>
      </c>
      <c r="CC125" s="10">
        <v>1.225</v>
      </c>
      <c r="CD125" s="20">
        <v>1.2</v>
      </c>
      <c r="CE125" s="21">
        <f t="shared" si="79"/>
        <v>89812.73554286</v>
      </c>
    </row>
    <row r="126" s="1" customFormat="1" customHeight="1" spans="5:83">
      <c r="E126" s="12">
        <v>1197</v>
      </c>
      <c r="F126" s="12">
        <v>1494</v>
      </c>
      <c r="G126" s="32">
        <v>0.577</v>
      </c>
      <c r="H126" s="33">
        <v>1.153</v>
      </c>
      <c r="I126" s="34">
        <f t="shared" si="65"/>
        <v>2413.251</v>
      </c>
      <c r="J126" s="12">
        <v>1</v>
      </c>
      <c r="K126" s="12">
        <v>0.89</v>
      </c>
      <c r="L126" s="12">
        <v>3.21</v>
      </c>
      <c r="M126" s="35">
        <f t="shared" si="66"/>
        <v>3.8569</v>
      </c>
      <c r="N126" s="12">
        <v>1.225</v>
      </c>
      <c r="O126" s="12">
        <v>0.5</v>
      </c>
      <c r="P126" s="36">
        <f t="shared" si="67"/>
        <v>5700.94651641375</v>
      </c>
      <c r="Z126" s="12">
        <v>34993</v>
      </c>
      <c r="AA126" s="12">
        <v>0.0253</v>
      </c>
      <c r="AB126" s="13">
        <v>1.35</v>
      </c>
      <c r="AC126" s="14">
        <v>1</v>
      </c>
      <c r="AD126" s="15">
        <f t="shared" si="68"/>
        <v>1195.185915</v>
      </c>
      <c r="AE126" s="12">
        <v>1</v>
      </c>
      <c r="AF126" s="12">
        <v>530</v>
      </c>
      <c r="AG126" s="12">
        <v>1.83</v>
      </c>
      <c r="AH126" s="19">
        <f t="shared" si="69"/>
        <v>4.08691699604743</v>
      </c>
      <c r="AI126" s="20">
        <v>5936</v>
      </c>
      <c r="AJ126" s="12">
        <v>0.98</v>
      </c>
      <c r="AK126" s="12">
        <v>3.04</v>
      </c>
      <c r="AL126" s="9">
        <f t="shared" si="70"/>
        <v>3.9792</v>
      </c>
      <c r="AM126" s="10">
        <v>1.225</v>
      </c>
      <c r="AN126" s="20">
        <v>1</v>
      </c>
      <c r="AO126" s="21">
        <f t="shared" si="71"/>
        <v>52745.3560432666</v>
      </c>
      <c r="AU126" s="12">
        <v>40871</v>
      </c>
      <c r="AV126" s="12">
        <v>0.0253</v>
      </c>
      <c r="AW126" s="13">
        <v>1.35</v>
      </c>
      <c r="AX126" s="14">
        <v>1</v>
      </c>
      <c r="AY126" s="15">
        <f t="shared" si="72"/>
        <v>1395.949005</v>
      </c>
      <c r="AZ126" s="12">
        <v>1</v>
      </c>
      <c r="BA126" s="12">
        <v>530</v>
      </c>
      <c r="BB126" s="12">
        <v>1.83</v>
      </c>
      <c r="BC126" s="19">
        <f t="shared" si="73"/>
        <v>4.08691699604743</v>
      </c>
      <c r="BD126" s="20">
        <v>5936</v>
      </c>
      <c r="BE126" s="12">
        <v>0.98</v>
      </c>
      <c r="BF126" s="12">
        <v>3.04</v>
      </c>
      <c r="BG126" s="9">
        <f t="shared" si="74"/>
        <v>3.9792</v>
      </c>
      <c r="BH126" s="10">
        <v>1.225</v>
      </c>
      <c r="BI126" s="22">
        <v>1.085</v>
      </c>
      <c r="BJ126" s="21">
        <f t="shared" si="75"/>
        <v>61568.2272037186</v>
      </c>
      <c r="BP126" s="12">
        <v>40871</v>
      </c>
      <c r="BQ126" s="12">
        <v>0.0299</v>
      </c>
      <c r="BR126" s="13">
        <v>1.35</v>
      </c>
      <c r="BS126" s="14">
        <v>1</v>
      </c>
      <c r="BT126" s="15">
        <f t="shared" si="76"/>
        <v>1649.757915</v>
      </c>
      <c r="BU126" s="12">
        <v>1</v>
      </c>
      <c r="BV126" s="12">
        <v>530</v>
      </c>
      <c r="BW126" s="12">
        <v>1.92</v>
      </c>
      <c r="BX126" s="19">
        <f t="shared" si="77"/>
        <v>4.17691699604743</v>
      </c>
      <c r="BY126" s="20">
        <v>5936</v>
      </c>
      <c r="BZ126" s="12">
        <v>0.98</v>
      </c>
      <c r="CA126" s="12">
        <v>3.84</v>
      </c>
      <c r="CB126" s="9">
        <f t="shared" si="78"/>
        <v>4.7632</v>
      </c>
      <c r="CC126" s="10">
        <v>1.225</v>
      </c>
      <c r="CD126" s="20">
        <v>1.2</v>
      </c>
      <c r="CE126" s="21">
        <f t="shared" si="79"/>
        <v>89812.73554286</v>
      </c>
    </row>
    <row r="127" s="1" customFormat="1" customHeight="1" spans="5:83">
      <c r="E127" s="12">
        <v>1197</v>
      </c>
      <c r="F127" s="12">
        <v>1494</v>
      </c>
      <c r="G127" s="32">
        <v>0.444</v>
      </c>
      <c r="H127" s="33">
        <v>0.887</v>
      </c>
      <c r="I127" s="34">
        <f t="shared" si="65"/>
        <v>1856.646</v>
      </c>
      <c r="J127" s="12">
        <v>1</v>
      </c>
      <c r="K127" s="12">
        <v>0.89</v>
      </c>
      <c r="L127" s="12">
        <v>3.21</v>
      </c>
      <c r="M127" s="35">
        <f t="shared" si="66"/>
        <v>3.8569</v>
      </c>
      <c r="N127" s="12">
        <v>1.225</v>
      </c>
      <c r="O127" s="12">
        <v>0.5</v>
      </c>
      <c r="P127" s="36">
        <f t="shared" si="67"/>
        <v>4386.0499989075</v>
      </c>
      <c r="Z127" s="12">
        <v>34993</v>
      </c>
      <c r="AA127" s="12">
        <v>0.0253</v>
      </c>
      <c r="AB127" s="13">
        <v>1.35</v>
      </c>
      <c r="AC127" s="14">
        <v>1</v>
      </c>
      <c r="AD127" s="15">
        <f t="shared" si="68"/>
        <v>1195.185915</v>
      </c>
      <c r="AE127" s="12">
        <v>1</v>
      </c>
      <c r="AF127" s="12">
        <v>530</v>
      </c>
      <c r="AG127" s="12">
        <v>1.83</v>
      </c>
      <c r="AH127" s="19">
        <f t="shared" si="69"/>
        <v>4.08691699604743</v>
      </c>
      <c r="AI127" s="20">
        <v>5936</v>
      </c>
      <c r="AJ127" s="12">
        <v>0.98</v>
      </c>
      <c r="AK127" s="12">
        <v>3.04</v>
      </c>
      <c r="AL127" s="9">
        <f t="shared" si="70"/>
        <v>3.9792</v>
      </c>
      <c r="AM127" s="10">
        <v>1.225</v>
      </c>
      <c r="AN127" s="20">
        <v>1</v>
      </c>
      <c r="AO127" s="21">
        <f t="shared" si="71"/>
        <v>52745.3560432666</v>
      </c>
      <c r="AU127" s="12">
        <v>40871</v>
      </c>
      <c r="AV127" s="12">
        <v>0.0253</v>
      </c>
      <c r="AW127" s="13">
        <v>1.35</v>
      </c>
      <c r="AX127" s="14">
        <v>1</v>
      </c>
      <c r="AY127" s="15">
        <f t="shared" si="72"/>
        <v>1395.949005</v>
      </c>
      <c r="AZ127" s="12">
        <v>1</v>
      </c>
      <c r="BA127" s="12">
        <v>530</v>
      </c>
      <c r="BB127" s="12">
        <v>1.83</v>
      </c>
      <c r="BC127" s="19">
        <f t="shared" si="73"/>
        <v>4.08691699604743</v>
      </c>
      <c r="BD127" s="20">
        <v>5936</v>
      </c>
      <c r="BE127" s="12">
        <v>0.98</v>
      </c>
      <c r="BF127" s="12">
        <v>3.04</v>
      </c>
      <c r="BG127" s="9">
        <f t="shared" si="74"/>
        <v>3.9792</v>
      </c>
      <c r="BH127" s="10">
        <v>1.225</v>
      </c>
      <c r="BI127" s="22">
        <v>1.085</v>
      </c>
      <c r="BJ127" s="21">
        <f t="shared" si="75"/>
        <v>61568.2272037186</v>
      </c>
      <c r="BP127" s="12">
        <v>40871</v>
      </c>
      <c r="BQ127" s="12">
        <v>0.0299</v>
      </c>
      <c r="BR127" s="13">
        <v>1.35</v>
      </c>
      <c r="BS127" s="14">
        <v>1</v>
      </c>
      <c r="BT127" s="15">
        <f t="shared" si="76"/>
        <v>1649.757915</v>
      </c>
      <c r="BU127" s="12">
        <v>1</v>
      </c>
      <c r="BV127" s="12">
        <v>530</v>
      </c>
      <c r="BW127" s="12">
        <v>1.92</v>
      </c>
      <c r="BX127" s="19">
        <f t="shared" si="77"/>
        <v>4.17691699604743</v>
      </c>
      <c r="BY127" s="20">
        <v>5936</v>
      </c>
      <c r="BZ127" s="12">
        <v>0.98</v>
      </c>
      <c r="CA127" s="12">
        <v>3.84</v>
      </c>
      <c r="CB127" s="9">
        <f t="shared" si="78"/>
        <v>4.7632</v>
      </c>
      <c r="CC127" s="10">
        <v>1.225</v>
      </c>
      <c r="CD127" s="20">
        <v>1.2</v>
      </c>
      <c r="CE127" s="21">
        <f t="shared" si="79"/>
        <v>89812.73554286</v>
      </c>
    </row>
    <row r="128" s="1" customFormat="1" customHeight="1" spans="5:83">
      <c r="E128" s="12">
        <v>1197</v>
      </c>
      <c r="F128" s="12">
        <v>1494</v>
      </c>
      <c r="G128" s="32">
        <v>0.577</v>
      </c>
      <c r="H128" s="33">
        <v>1.153</v>
      </c>
      <c r="I128" s="34">
        <f t="shared" si="65"/>
        <v>2413.251</v>
      </c>
      <c r="J128" s="12">
        <v>1</v>
      </c>
      <c r="K128" s="12">
        <v>0.89</v>
      </c>
      <c r="L128" s="12">
        <v>3.21</v>
      </c>
      <c r="M128" s="35">
        <f t="shared" si="66"/>
        <v>3.8569</v>
      </c>
      <c r="N128" s="12">
        <v>1.225</v>
      </c>
      <c r="O128" s="12">
        <v>0.5</v>
      </c>
      <c r="P128" s="36">
        <f t="shared" si="67"/>
        <v>5700.94651641375</v>
      </c>
      <c r="Z128" s="12">
        <v>34993</v>
      </c>
      <c r="AA128" s="12">
        <v>0.0253</v>
      </c>
      <c r="AB128" s="13">
        <v>1.35</v>
      </c>
      <c r="AC128" s="14">
        <v>1</v>
      </c>
      <c r="AD128" s="15">
        <f t="shared" si="68"/>
        <v>1195.185915</v>
      </c>
      <c r="AE128" s="12">
        <v>1</v>
      </c>
      <c r="AF128" s="12">
        <v>530</v>
      </c>
      <c r="AG128" s="12">
        <v>1.83</v>
      </c>
      <c r="AH128" s="19">
        <f t="shared" si="69"/>
        <v>4.08691699604743</v>
      </c>
      <c r="AI128" s="20">
        <v>5936</v>
      </c>
      <c r="AJ128" s="12">
        <v>0.98</v>
      </c>
      <c r="AK128" s="12">
        <v>3.04</v>
      </c>
      <c r="AL128" s="9">
        <f t="shared" si="70"/>
        <v>3.9792</v>
      </c>
      <c r="AM128" s="10">
        <v>1.225</v>
      </c>
      <c r="AN128" s="20">
        <v>1</v>
      </c>
      <c r="AO128" s="21">
        <f t="shared" si="71"/>
        <v>52745.3560432666</v>
      </c>
      <c r="AU128" s="12">
        <v>40871</v>
      </c>
      <c r="AV128" s="12">
        <v>0.0253</v>
      </c>
      <c r="AW128" s="13">
        <v>1.35</v>
      </c>
      <c r="AX128" s="14">
        <v>1</v>
      </c>
      <c r="AY128" s="15">
        <f t="shared" si="72"/>
        <v>1395.949005</v>
      </c>
      <c r="AZ128" s="12">
        <v>1</v>
      </c>
      <c r="BA128" s="12">
        <v>530</v>
      </c>
      <c r="BB128" s="12">
        <v>1.83</v>
      </c>
      <c r="BC128" s="19">
        <f t="shared" si="73"/>
        <v>4.08691699604743</v>
      </c>
      <c r="BD128" s="20">
        <v>5936</v>
      </c>
      <c r="BE128" s="12">
        <v>0.98</v>
      </c>
      <c r="BF128" s="12">
        <v>3.04</v>
      </c>
      <c r="BG128" s="9">
        <f t="shared" si="74"/>
        <v>3.9792</v>
      </c>
      <c r="BH128" s="10">
        <v>1.225</v>
      </c>
      <c r="BI128" s="22">
        <v>1.085</v>
      </c>
      <c r="BJ128" s="21">
        <f t="shared" si="75"/>
        <v>61568.2272037186</v>
      </c>
      <c r="BP128" s="12">
        <v>40871</v>
      </c>
      <c r="BQ128" s="12">
        <v>0.0299</v>
      </c>
      <c r="BR128" s="13">
        <v>1.35</v>
      </c>
      <c r="BS128" s="14">
        <v>1</v>
      </c>
      <c r="BT128" s="15">
        <f t="shared" si="76"/>
        <v>1649.757915</v>
      </c>
      <c r="BU128" s="12">
        <v>1</v>
      </c>
      <c r="BV128" s="12">
        <v>530</v>
      </c>
      <c r="BW128" s="12">
        <v>1.92</v>
      </c>
      <c r="BX128" s="19">
        <f t="shared" si="77"/>
        <v>4.17691699604743</v>
      </c>
      <c r="BY128" s="20">
        <v>5936</v>
      </c>
      <c r="BZ128" s="12">
        <v>0.98</v>
      </c>
      <c r="CA128" s="12">
        <v>3.84</v>
      </c>
      <c r="CB128" s="9">
        <f t="shared" si="78"/>
        <v>4.7632</v>
      </c>
      <c r="CC128" s="10">
        <v>1.225</v>
      </c>
      <c r="CD128" s="20">
        <v>1.2</v>
      </c>
      <c r="CE128" s="21">
        <f t="shared" si="79"/>
        <v>89812.73554286</v>
      </c>
    </row>
    <row r="129" s="1" customFormat="1" customHeight="1" spans="5:83">
      <c r="E129" s="12">
        <v>1197</v>
      </c>
      <c r="F129" s="12">
        <v>1494</v>
      </c>
      <c r="G129" s="32">
        <v>4.04</v>
      </c>
      <c r="H129" s="33">
        <v>8.09</v>
      </c>
      <c r="I129" s="34">
        <f t="shared" si="65"/>
        <v>16922.34</v>
      </c>
      <c r="J129" s="12">
        <v>2.2</v>
      </c>
      <c r="K129" s="12">
        <v>0.89</v>
      </c>
      <c r="L129" s="12">
        <v>3.21</v>
      </c>
      <c r="M129" s="35">
        <f t="shared" si="66"/>
        <v>3.8569</v>
      </c>
      <c r="N129" s="12">
        <v>1.225</v>
      </c>
      <c r="O129" s="12">
        <v>0.5</v>
      </c>
      <c r="P129" s="36">
        <f t="shared" si="67"/>
        <v>87948.324314235</v>
      </c>
      <c r="Z129" s="12">
        <v>34993</v>
      </c>
      <c r="AA129" s="12">
        <v>0.0253</v>
      </c>
      <c r="AB129" s="13">
        <v>1.35</v>
      </c>
      <c r="AC129" s="14">
        <v>1</v>
      </c>
      <c r="AD129" s="15">
        <f t="shared" si="68"/>
        <v>1195.185915</v>
      </c>
      <c r="AE129" s="12">
        <v>1</v>
      </c>
      <c r="AF129" s="12">
        <v>530</v>
      </c>
      <c r="AG129" s="12">
        <v>1.83</v>
      </c>
      <c r="AH129" s="19">
        <f t="shared" si="69"/>
        <v>4.08691699604743</v>
      </c>
      <c r="AI129" s="20">
        <v>5936</v>
      </c>
      <c r="AJ129" s="12">
        <v>0.98</v>
      </c>
      <c r="AK129" s="12">
        <v>3.04</v>
      </c>
      <c r="AL129" s="9">
        <f t="shared" si="70"/>
        <v>3.9792</v>
      </c>
      <c r="AM129" s="10">
        <v>1.225</v>
      </c>
      <c r="AN129" s="20">
        <v>1</v>
      </c>
      <c r="AO129" s="21">
        <f t="shared" si="71"/>
        <v>52745.3560432666</v>
      </c>
      <c r="AU129" s="12">
        <v>40871</v>
      </c>
      <c r="AV129" s="12">
        <v>0.0253</v>
      </c>
      <c r="AW129" s="13">
        <v>1.35</v>
      </c>
      <c r="AX129" s="14">
        <v>1</v>
      </c>
      <c r="AY129" s="15">
        <f t="shared" si="72"/>
        <v>1395.949005</v>
      </c>
      <c r="AZ129" s="12">
        <v>1</v>
      </c>
      <c r="BA129" s="12">
        <v>530</v>
      </c>
      <c r="BB129" s="12">
        <v>1.83</v>
      </c>
      <c r="BC129" s="19">
        <f t="shared" si="73"/>
        <v>4.08691699604743</v>
      </c>
      <c r="BD129" s="20">
        <v>5936</v>
      </c>
      <c r="BE129" s="12">
        <v>0.98</v>
      </c>
      <c r="BF129" s="12">
        <v>3.04</v>
      </c>
      <c r="BG129" s="9">
        <f t="shared" si="74"/>
        <v>3.9792</v>
      </c>
      <c r="BH129" s="10">
        <v>1.225</v>
      </c>
      <c r="BI129" s="22">
        <v>1.085</v>
      </c>
      <c r="BJ129" s="21">
        <f t="shared" si="75"/>
        <v>61568.2272037186</v>
      </c>
      <c r="BP129" s="12">
        <v>40871</v>
      </c>
      <c r="BQ129" s="12">
        <v>0.0299</v>
      </c>
      <c r="BR129" s="13">
        <v>1.35</v>
      </c>
      <c r="BS129" s="14">
        <v>1</v>
      </c>
      <c r="BT129" s="15">
        <f t="shared" si="76"/>
        <v>1649.757915</v>
      </c>
      <c r="BU129" s="12">
        <v>1</v>
      </c>
      <c r="BV129" s="12">
        <v>530</v>
      </c>
      <c r="BW129" s="12">
        <v>1.92</v>
      </c>
      <c r="BX129" s="19">
        <f t="shared" si="77"/>
        <v>4.17691699604743</v>
      </c>
      <c r="BY129" s="20">
        <v>5936</v>
      </c>
      <c r="BZ129" s="12">
        <v>0.98</v>
      </c>
      <c r="CA129" s="12">
        <v>3.84</v>
      </c>
      <c r="CB129" s="9">
        <f t="shared" si="78"/>
        <v>4.7632</v>
      </c>
      <c r="CC129" s="10">
        <v>1.225</v>
      </c>
      <c r="CD129" s="20">
        <v>1.2</v>
      </c>
      <c r="CE129" s="21">
        <f t="shared" si="79"/>
        <v>89812.73554286</v>
      </c>
    </row>
    <row r="130" s="1" customFormat="1" customHeight="1" spans="5:83">
      <c r="E130" s="12">
        <v>1197</v>
      </c>
      <c r="F130" s="12">
        <v>1494</v>
      </c>
      <c r="G130" s="32">
        <v>6.07</v>
      </c>
      <c r="H130" s="33">
        <v>12.13</v>
      </c>
      <c r="I130" s="34">
        <f t="shared" si="65"/>
        <v>25388.01</v>
      </c>
      <c r="J130" s="12">
        <v>2.2</v>
      </c>
      <c r="K130" s="12">
        <v>0.89</v>
      </c>
      <c r="L130" s="12">
        <v>3.21</v>
      </c>
      <c r="M130" s="35">
        <f t="shared" si="66"/>
        <v>3.8569</v>
      </c>
      <c r="N130" s="12">
        <v>1.225</v>
      </c>
      <c r="O130" s="12">
        <v>0.5</v>
      </c>
      <c r="P130" s="36">
        <f t="shared" si="67"/>
        <v>131945.873748728</v>
      </c>
      <c r="Z130" s="12">
        <v>34993</v>
      </c>
      <c r="AA130" s="12">
        <v>0.0253</v>
      </c>
      <c r="AB130" s="13">
        <v>1.35</v>
      </c>
      <c r="AC130" s="14">
        <v>1</v>
      </c>
      <c r="AD130" s="15">
        <f t="shared" si="68"/>
        <v>1195.185915</v>
      </c>
      <c r="AE130" s="12">
        <v>1</v>
      </c>
      <c r="AF130" s="12">
        <v>530</v>
      </c>
      <c r="AG130" s="12">
        <v>1.83</v>
      </c>
      <c r="AH130" s="19">
        <f t="shared" si="69"/>
        <v>4.08691699604743</v>
      </c>
      <c r="AI130" s="20">
        <v>5936</v>
      </c>
      <c r="AJ130" s="12">
        <v>0.98</v>
      </c>
      <c r="AK130" s="12">
        <v>3.04</v>
      </c>
      <c r="AL130" s="9">
        <f t="shared" si="70"/>
        <v>3.9792</v>
      </c>
      <c r="AM130" s="10">
        <v>1.225</v>
      </c>
      <c r="AN130" s="20">
        <v>1</v>
      </c>
      <c r="AO130" s="21">
        <f t="shared" si="71"/>
        <v>52745.3560432666</v>
      </c>
      <c r="AU130" s="12">
        <v>40871</v>
      </c>
      <c r="AV130" s="12">
        <v>0.0253</v>
      </c>
      <c r="AW130" s="13">
        <v>1.35</v>
      </c>
      <c r="AX130" s="14">
        <v>1</v>
      </c>
      <c r="AY130" s="15">
        <f t="shared" si="72"/>
        <v>1395.949005</v>
      </c>
      <c r="AZ130" s="12">
        <v>1</v>
      </c>
      <c r="BA130" s="12">
        <v>530</v>
      </c>
      <c r="BB130" s="12">
        <v>1.83</v>
      </c>
      <c r="BC130" s="19">
        <f t="shared" si="73"/>
        <v>4.08691699604743</v>
      </c>
      <c r="BD130" s="20">
        <v>5936</v>
      </c>
      <c r="BE130" s="12">
        <v>0.98</v>
      </c>
      <c r="BF130" s="12">
        <v>3.04</v>
      </c>
      <c r="BG130" s="9">
        <f t="shared" si="74"/>
        <v>3.9792</v>
      </c>
      <c r="BH130" s="10">
        <v>1.225</v>
      </c>
      <c r="BI130" s="22">
        <v>1.085</v>
      </c>
      <c r="BJ130" s="21">
        <f t="shared" si="75"/>
        <v>61568.2272037186</v>
      </c>
      <c r="BP130" s="12">
        <v>40871</v>
      </c>
      <c r="BQ130" s="12">
        <v>0.0299</v>
      </c>
      <c r="BR130" s="13">
        <v>1.35</v>
      </c>
      <c r="BS130" s="14">
        <v>1</v>
      </c>
      <c r="BT130" s="15">
        <f t="shared" si="76"/>
        <v>1649.757915</v>
      </c>
      <c r="BU130" s="12">
        <v>1</v>
      </c>
      <c r="BV130" s="12">
        <v>530</v>
      </c>
      <c r="BW130" s="12">
        <v>1.92</v>
      </c>
      <c r="BX130" s="19">
        <f t="shared" si="77"/>
        <v>4.17691699604743</v>
      </c>
      <c r="BY130" s="20">
        <v>5936</v>
      </c>
      <c r="BZ130" s="12">
        <v>0.98</v>
      </c>
      <c r="CA130" s="12">
        <v>3.84</v>
      </c>
      <c r="CB130" s="9">
        <f t="shared" si="78"/>
        <v>4.7632</v>
      </c>
      <c r="CC130" s="10">
        <v>1.225</v>
      </c>
      <c r="CD130" s="20">
        <v>1.2</v>
      </c>
      <c r="CE130" s="21">
        <f t="shared" si="79"/>
        <v>89812.73554286</v>
      </c>
    </row>
    <row r="131" s="1" customFormat="1" customHeight="1" spans="5:83">
      <c r="E131" s="37" t="s">
        <v>41</v>
      </c>
      <c r="F131" s="37"/>
      <c r="G131" s="37"/>
      <c r="H131" s="37"/>
      <c r="I131" s="37"/>
      <c r="J131" s="38">
        <f>SUM(P117:P130)</f>
        <v>279724.716944015</v>
      </c>
      <c r="K131" s="38"/>
      <c r="L131" s="38"/>
      <c r="M131" s="38"/>
      <c r="N131" s="38"/>
      <c r="O131" s="38"/>
      <c r="P131" s="38"/>
      <c r="Z131" s="12">
        <v>34993</v>
      </c>
      <c r="AA131" s="12">
        <v>0.0253</v>
      </c>
      <c r="AB131" s="13">
        <v>1.35</v>
      </c>
      <c r="AC131" s="14">
        <v>1</v>
      </c>
      <c r="AD131" s="15">
        <f t="shared" si="68"/>
        <v>1195.185915</v>
      </c>
      <c r="AE131" s="12">
        <v>1</v>
      </c>
      <c r="AF131" s="12">
        <v>530</v>
      </c>
      <c r="AG131" s="12">
        <v>1.83</v>
      </c>
      <c r="AH131" s="19">
        <f t="shared" si="69"/>
        <v>4.08691699604743</v>
      </c>
      <c r="AI131" s="20">
        <v>5936</v>
      </c>
      <c r="AJ131" s="12">
        <v>0.98</v>
      </c>
      <c r="AK131" s="12">
        <v>3.04</v>
      </c>
      <c r="AL131" s="9">
        <f t="shared" si="70"/>
        <v>3.9792</v>
      </c>
      <c r="AM131" s="10">
        <v>1.225</v>
      </c>
      <c r="AN131" s="20">
        <v>1</v>
      </c>
      <c r="AO131" s="21">
        <f t="shared" si="71"/>
        <v>52745.3560432666</v>
      </c>
      <c r="AU131" s="12">
        <v>40871</v>
      </c>
      <c r="AV131" s="12">
        <v>0.0253</v>
      </c>
      <c r="AW131" s="13">
        <v>1.35</v>
      </c>
      <c r="AX131" s="14">
        <v>1</v>
      </c>
      <c r="AY131" s="15">
        <f t="shared" si="72"/>
        <v>1395.949005</v>
      </c>
      <c r="AZ131" s="12">
        <v>1</v>
      </c>
      <c r="BA131" s="12">
        <v>530</v>
      </c>
      <c r="BB131" s="12">
        <v>1.83</v>
      </c>
      <c r="BC131" s="19">
        <f t="shared" si="73"/>
        <v>4.08691699604743</v>
      </c>
      <c r="BD131" s="20">
        <v>5936</v>
      </c>
      <c r="BE131" s="12">
        <v>0.98</v>
      </c>
      <c r="BF131" s="12">
        <v>3.04</v>
      </c>
      <c r="BG131" s="9">
        <f t="shared" si="74"/>
        <v>3.9792</v>
      </c>
      <c r="BH131" s="10">
        <v>1.225</v>
      </c>
      <c r="BI131" s="22">
        <v>1.085</v>
      </c>
      <c r="BJ131" s="21">
        <f t="shared" si="75"/>
        <v>61568.2272037186</v>
      </c>
      <c r="BP131" s="12">
        <v>40871</v>
      </c>
      <c r="BQ131" s="12">
        <v>0.0299</v>
      </c>
      <c r="BR131" s="13">
        <v>1.35</v>
      </c>
      <c r="BS131" s="14">
        <v>1</v>
      </c>
      <c r="BT131" s="15">
        <f t="shared" si="76"/>
        <v>1649.757915</v>
      </c>
      <c r="BU131" s="12">
        <v>1</v>
      </c>
      <c r="BV131" s="12">
        <v>530</v>
      </c>
      <c r="BW131" s="12">
        <v>1.92</v>
      </c>
      <c r="BX131" s="19">
        <f t="shared" si="77"/>
        <v>4.17691699604743</v>
      </c>
      <c r="BY131" s="20">
        <v>5936</v>
      </c>
      <c r="BZ131" s="12">
        <v>0.98</v>
      </c>
      <c r="CA131" s="12">
        <v>3.84</v>
      </c>
      <c r="CB131" s="9">
        <f t="shared" si="78"/>
        <v>4.7632</v>
      </c>
      <c r="CC131" s="10">
        <v>1.225</v>
      </c>
      <c r="CD131" s="20">
        <v>1.2</v>
      </c>
      <c r="CE131" s="21">
        <f t="shared" si="79"/>
        <v>89812.73554286</v>
      </c>
    </row>
    <row r="132" s="1" customFormat="1" customHeight="1" spans="5:83">
      <c r="E132" s="37"/>
      <c r="F132" s="37"/>
      <c r="G132" s="37"/>
      <c r="H132" s="37"/>
      <c r="I132" s="37"/>
      <c r="J132" s="38"/>
      <c r="K132" s="38"/>
      <c r="L132" s="38"/>
      <c r="M132" s="38"/>
      <c r="N132" s="38"/>
      <c r="O132" s="38"/>
      <c r="P132" s="38"/>
      <c r="Z132" s="12">
        <v>34993</v>
      </c>
      <c r="AA132" s="12">
        <v>0</v>
      </c>
      <c r="AB132" s="13">
        <v>1.35</v>
      </c>
      <c r="AC132" s="14">
        <v>1</v>
      </c>
      <c r="AD132" s="15">
        <f t="shared" si="68"/>
        <v>0</v>
      </c>
      <c r="AE132" s="12">
        <v>1</v>
      </c>
      <c r="AF132" s="12">
        <v>530</v>
      </c>
      <c r="AG132" s="12">
        <v>1.83</v>
      </c>
      <c r="AH132" s="19">
        <f t="shared" si="69"/>
        <v>4.08691699604743</v>
      </c>
      <c r="AI132" s="20">
        <v>0</v>
      </c>
      <c r="AJ132" s="12">
        <v>0.98</v>
      </c>
      <c r="AK132" s="12">
        <v>3.04</v>
      </c>
      <c r="AL132" s="9">
        <f t="shared" si="70"/>
        <v>3.9792</v>
      </c>
      <c r="AM132" s="10">
        <v>1.225</v>
      </c>
      <c r="AN132" s="20">
        <v>1</v>
      </c>
      <c r="AO132" s="21">
        <f t="shared" si="71"/>
        <v>0</v>
      </c>
      <c r="AU132" s="12">
        <v>40871</v>
      </c>
      <c r="AV132" s="12">
        <v>0.0253</v>
      </c>
      <c r="AW132" s="13">
        <v>1.35</v>
      </c>
      <c r="AX132" s="14">
        <v>1</v>
      </c>
      <c r="AY132" s="15">
        <f t="shared" si="72"/>
        <v>1395.949005</v>
      </c>
      <c r="AZ132" s="12">
        <v>1</v>
      </c>
      <c r="BA132" s="12">
        <v>530</v>
      </c>
      <c r="BB132" s="12">
        <v>1.83</v>
      </c>
      <c r="BC132" s="19">
        <f t="shared" si="73"/>
        <v>4.08691699604743</v>
      </c>
      <c r="BD132" s="20">
        <v>5936</v>
      </c>
      <c r="BE132" s="12">
        <v>0.98</v>
      </c>
      <c r="BF132" s="12">
        <v>3.04</v>
      </c>
      <c r="BG132" s="9">
        <f t="shared" si="74"/>
        <v>3.9792</v>
      </c>
      <c r="BH132" s="10">
        <v>1.225</v>
      </c>
      <c r="BI132" s="22">
        <v>1.085</v>
      </c>
      <c r="BJ132" s="21">
        <f t="shared" si="75"/>
        <v>61568.2272037186</v>
      </c>
      <c r="BP132" s="12">
        <v>40871</v>
      </c>
      <c r="BQ132" s="12">
        <v>0.0299</v>
      </c>
      <c r="BR132" s="13">
        <v>1.35</v>
      </c>
      <c r="BS132" s="14">
        <v>1</v>
      </c>
      <c r="BT132" s="15">
        <f t="shared" si="76"/>
        <v>1649.757915</v>
      </c>
      <c r="BU132" s="12">
        <v>1</v>
      </c>
      <c r="BV132" s="12">
        <v>530</v>
      </c>
      <c r="BW132" s="12">
        <v>1.92</v>
      </c>
      <c r="BX132" s="19">
        <f t="shared" si="77"/>
        <v>4.17691699604743</v>
      </c>
      <c r="BY132" s="20">
        <v>5936</v>
      </c>
      <c r="BZ132" s="12">
        <v>0.98</v>
      </c>
      <c r="CA132" s="12">
        <v>3.84</v>
      </c>
      <c r="CB132" s="9">
        <f t="shared" si="78"/>
        <v>4.7632</v>
      </c>
      <c r="CC132" s="10">
        <v>1.225</v>
      </c>
      <c r="CD132" s="20">
        <v>1.2</v>
      </c>
      <c r="CE132" s="21">
        <f t="shared" si="79"/>
        <v>89812.73554286</v>
      </c>
    </row>
    <row r="133" s="1" customFormat="1" customHeight="1" spans="5:83">
      <c r="E133" s="37"/>
      <c r="F133" s="37"/>
      <c r="G133" s="37"/>
      <c r="H133" s="37"/>
      <c r="I133" s="37"/>
      <c r="J133" s="38"/>
      <c r="K133" s="38"/>
      <c r="L133" s="38"/>
      <c r="M133" s="38"/>
      <c r="N133" s="38"/>
      <c r="O133" s="38"/>
      <c r="P133" s="38"/>
      <c r="Z133" s="12">
        <v>34993</v>
      </c>
      <c r="AA133" s="12">
        <v>0</v>
      </c>
      <c r="AB133" s="13">
        <v>1.35</v>
      </c>
      <c r="AC133" s="14">
        <v>1</v>
      </c>
      <c r="AD133" s="15">
        <f t="shared" si="68"/>
        <v>0</v>
      </c>
      <c r="AE133" s="12">
        <v>1</v>
      </c>
      <c r="AF133" s="12">
        <v>530</v>
      </c>
      <c r="AG133" s="12">
        <v>1.83</v>
      </c>
      <c r="AH133" s="19">
        <f t="shared" si="69"/>
        <v>4.08691699604743</v>
      </c>
      <c r="AI133" s="20">
        <v>0</v>
      </c>
      <c r="AJ133" s="12">
        <v>0.98</v>
      </c>
      <c r="AK133" s="12">
        <v>3.04</v>
      </c>
      <c r="AL133" s="9">
        <f t="shared" si="70"/>
        <v>3.9792</v>
      </c>
      <c r="AM133" s="10">
        <v>1.225</v>
      </c>
      <c r="AN133" s="20">
        <v>1</v>
      </c>
      <c r="AO133" s="21">
        <f t="shared" si="71"/>
        <v>0</v>
      </c>
      <c r="AU133" s="12">
        <v>40871</v>
      </c>
      <c r="AV133" s="12">
        <v>0.0253</v>
      </c>
      <c r="AW133" s="13">
        <v>1.35</v>
      </c>
      <c r="AX133" s="14">
        <v>1</v>
      </c>
      <c r="AY133" s="15">
        <f t="shared" si="72"/>
        <v>1395.949005</v>
      </c>
      <c r="AZ133" s="12">
        <v>1</v>
      </c>
      <c r="BA133" s="12">
        <v>530</v>
      </c>
      <c r="BB133" s="12">
        <v>1.83</v>
      </c>
      <c r="BC133" s="19">
        <f t="shared" si="73"/>
        <v>4.08691699604743</v>
      </c>
      <c r="BD133" s="20">
        <v>5936</v>
      </c>
      <c r="BE133" s="12">
        <v>0.98</v>
      </c>
      <c r="BF133" s="12">
        <v>3.04</v>
      </c>
      <c r="BG133" s="9">
        <f t="shared" si="74"/>
        <v>3.9792</v>
      </c>
      <c r="BH133" s="10">
        <v>1.225</v>
      </c>
      <c r="BI133" s="22">
        <v>1.085</v>
      </c>
      <c r="BJ133" s="21">
        <f t="shared" si="75"/>
        <v>61568.2272037186</v>
      </c>
      <c r="BP133" s="12">
        <v>40871</v>
      </c>
      <c r="BQ133" s="12">
        <v>0.0299</v>
      </c>
      <c r="BR133" s="13">
        <v>1.35</v>
      </c>
      <c r="BS133" s="14">
        <v>1</v>
      </c>
      <c r="BT133" s="15">
        <f t="shared" si="76"/>
        <v>1649.757915</v>
      </c>
      <c r="BU133" s="12">
        <v>1</v>
      </c>
      <c r="BV133" s="12">
        <v>530</v>
      </c>
      <c r="BW133" s="12">
        <v>1.92</v>
      </c>
      <c r="BX133" s="19">
        <f t="shared" si="77"/>
        <v>4.17691699604743</v>
      </c>
      <c r="BY133" s="20">
        <v>5936</v>
      </c>
      <c r="BZ133" s="12">
        <v>0.98</v>
      </c>
      <c r="CA133" s="12">
        <v>3.84</v>
      </c>
      <c r="CB133" s="9">
        <f t="shared" si="78"/>
        <v>4.7632</v>
      </c>
      <c r="CC133" s="10">
        <v>1.225</v>
      </c>
      <c r="CD133" s="20">
        <v>1.2</v>
      </c>
      <c r="CE133" s="21">
        <f t="shared" si="79"/>
        <v>89812.73554286</v>
      </c>
    </row>
    <row r="134" s="1" customFormat="1" customHeight="1" spans="5:83">
      <c r="Z134" s="12">
        <v>34993</v>
      </c>
      <c r="AA134" s="12">
        <v>0</v>
      </c>
      <c r="AB134" s="13">
        <v>1.35</v>
      </c>
      <c r="AC134" s="14">
        <v>1</v>
      </c>
      <c r="AD134" s="15">
        <f t="shared" si="68"/>
        <v>0</v>
      </c>
      <c r="AE134" s="12">
        <v>1</v>
      </c>
      <c r="AF134" s="12">
        <v>530</v>
      </c>
      <c r="AG134" s="12">
        <v>1.83</v>
      </c>
      <c r="AH134" s="19">
        <f t="shared" si="69"/>
        <v>4.08691699604743</v>
      </c>
      <c r="AI134" s="20">
        <v>0</v>
      </c>
      <c r="AJ134" s="12">
        <v>0.98</v>
      </c>
      <c r="AK134" s="12">
        <v>3.04</v>
      </c>
      <c r="AL134" s="9">
        <f t="shared" si="70"/>
        <v>3.9792</v>
      </c>
      <c r="AM134" s="10">
        <v>1.225</v>
      </c>
      <c r="AN134" s="20">
        <v>1</v>
      </c>
      <c r="AO134" s="21">
        <f t="shared" si="71"/>
        <v>0</v>
      </c>
      <c r="AU134" s="12">
        <v>40871</v>
      </c>
      <c r="AV134" s="12">
        <v>0.0253</v>
      </c>
      <c r="AW134" s="13">
        <v>1.35</v>
      </c>
      <c r="AX134" s="14">
        <v>1</v>
      </c>
      <c r="AY134" s="15">
        <f t="shared" si="72"/>
        <v>1395.949005</v>
      </c>
      <c r="AZ134" s="12">
        <v>1</v>
      </c>
      <c r="BA134" s="12">
        <v>530</v>
      </c>
      <c r="BB134" s="12">
        <v>1.83</v>
      </c>
      <c r="BC134" s="19">
        <f t="shared" si="73"/>
        <v>4.08691699604743</v>
      </c>
      <c r="BD134" s="20">
        <v>5936</v>
      </c>
      <c r="BE134" s="12">
        <v>0.98</v>
      </c>
      <c r="BF134" s="12">
        <v>3.04</v>
      </c>
      <c r="BG134" s="9">
        <f t="shared" si="74"/>
        <v>3.9792</v>
      </c>
      <c r="BH134" s="10">
        <v>1.225</v>
      </c>
      <c r="BI134" s="22">
        <v>1.085</v>
      </c>
      <c r="BJ134" s="21">
        <f t="shared" si="75"/>
        <v>61568.2272037186</v>
      </c>
      <c r="BP134" s="12">
        <v>40871</v>
      </c>
      <c r="BQ134" s="12">
        <v>0.0299</v>
      </c>
      <c r="BR134" s="13">
        <v>1.35</v>
      </c>
      <c r="BS134" s="14">
        <v>1</v>
      </c>
      <c r="BT134" s="15">
        <f t="shared" si="76"/>
        <v>1649.757915</v>
      </c>
      <c r="BU134" s="12">
        <v>1</v>
      </c>
      <c r="BV134" s="12">
        <v>530</v>
      </c>
      <c r="BW134" s="12">
        <v>1.92</v>
      </c>
      <c r="BX134" s="19">
        <f t="shared" si="77"/>
        <v>4.17691699604743</v>
      </c>
      <c r="BY134" s="20">
        <v>5936</v>
      </c>
      <c r="BZ134" s="12">
        <v>0.98</v>
      </c>
      <c r="CA134" s="12">
        <v>3.84</v>
      </c>
      <c r="CB134" s="9">
        <f t="shared" si="78"/>
        <v>4.7632</v>
      </c>
      <c r="CC134" s="10">
        <v>1.225</v>
      </c>
      <c r="CD134" s="20">
        <v>1.2</v>
      </c>
      <c r="CE134" s="21">
        <f t="shared" si="79"/>
        <v>89812.73554286</v>
      </c>
    </row>
    <row r="135" s="1" customFormat="1" customHeight="1" spans="5:83">
      <c r="Z135" s="12">
        <v>34993</v>
      </c>
      <c r="AA135" s="12">
        <v>0</v>
      </c>
      <c r="AB135" s="13">
        <v>1.35</v>
      </c>
      <c r="AC135" s="14">
        <v>1</v>
      </c>
      <c r="AD135" s="15">
        <f t="shared" si="68"/>
        <v>0</v>
      </c>
      <c r="AE135" s="12">
        <v>1</v>
      </c>
      <c r="AF135" s="12">
        <v>530</v>
      </c>
      <c r="AG135" s="12">
        <v>1.83</v>
      </c>
      <c r="AH135" s="19">
        <f t="shared" si="69"/>
        <v>4.08691699604743</v>
      </c>
      <c r="AI135" s="20">
        <v>0</v>
      </c>
      <c r="AJ135" s="12">
        <v>0.98</v>
      </c>
      <c r="AK135" s="12">
        <v>3.04</v>
      </c>
      <c r="AL135" s="9">
        <f t="shared" si="70"/>
        <v>3.9792</v>
      </c>
      <c r="AM135" s="10">
        <v>1.225</v>
      </c>
      <c r="AN135" s="20">
        <v>1</v>
      </c>
      <c r="AO135" s="21">
        <f t="shared" si="71"/>
        <v>0</v>
      </c>
      <c r="AU135" s="12">
        <v>40871</v>
      </c>
      <c r="AV135" s="12">
        <v>0.0253</v>
      </c>
      <c r="AW135" s="13">
        <v>1.35</v>
      </c>
      <c r="AX135" s="14">
        <v>1</v>
      </c>
      <c r="AY135" s="15">
        <f t="shared" si="72"/>
        <v>1395.949005</v>
      </c>
      <c r="AZ135" s="12">
        <v>1</v>
      </c>
      <c r="BA135" s="12">
        <v>530</v>
      </c>
      <c r="BB135" s="12">
        <v>1.83</v>
      </c>
      <c r="BC135" s="19">
        <f t="shared" si="73"/>
        <v>4.08691699604743</v>
      </c>
      <c r="BD135" s="20">
        <v>0</v>
      </c>
      <c r="BE135" s="12">
        <v>0.98</v>
      </c>
      <c r="BF135" s="12">
        <v>3.04</v>
      </c>
      <c r="BG135" s="9">
        <f t="shared" si="74"/>
        <v>3.9792</v>
      </c>
      <c r="BH135" s="10">
        <v>1.225</v>
      </c>
      <c r="BI135" s="22">
        <v>1.085</v>
      </c>
      <c r="BJ135" s="21">
        <f t="shared" si="75"/>
        <v>30173.5886725186</v>
      </c>
      <c r="BP135" s="12">
        <v>40871</v>
      </c>
      <c r="BQ135" s="12">
        <v>0.0299</v>
      </c>
      <c r="BR135" s="13">
        <v>1.35</v>
      </c>
      <c r="BS135" s="14">
        <v>1</v>
      </c>
      <c r="BT135" s="15">
        <f t="shared" si="76"/>
        <v>1649.757915</v>
      </c>
      <c r="BU135" s="12">
        <v>1</v>
      </c>
      <c r="BV135" s="12">
        <v>530</v>
      </c>
      <c r="BW135" s="12">
        <v>1.92</v>
      </c>
      <c r="BX135" s="19">
        <f t="shared" si="77"/>
        <v>4.17691699604743</v>
      </c>
      <c r="BY135" s="20">
        <v>0</v>
      </c>
      <c r="BZ135" s="12">
        <v>0.98</v>
      </c>
      <c r="CA135" s="12">
        <v>3.84</v>
      </c>
      <c r="CB135" s="9">
        <f t="shared" si="78"/>
        <v>4.7632</v>
      </c>
      <c r="CC135" s="10">
        <v>1.225</v>
      </c>
      <c r="CD135" s="20">
        <v>1.2</v>
      </c>
      <c r="CE135" s="21">
        <f t="shared" si="79"/>
        <v>48249.43339886</v>
      </c>
    </row>
    <row r="136" s="1" customFormat="1" customHeight="1" spans="5:83">
      <c r="Z136" s="12">
        <v>34993</v>
      </c>
      <c r="AA136" s="12">
        <v>0</v>
      </c>
      <c r="AB136" s="13">
        <v>1.35</v>
      </c>
      <c r="AC136" s="14">
        <v>1</v>
      </c>
      <c r="AD136" s="15">
        <f t="shared" si="68"/>
        <v>0</v>
      </c>
      <c r="AE136" s="12">
        <v>1</v>
      </c>
      <c r="AF136" s="12">
        <v>530</v>
      </c>
      <c r="AG136" s="12">
        <v>1.83</v>
      </c>
      <c r="AH136" s="19">
        <f t="shared" si="69"/>
        <v>4.08691699604743</v>
      </c>
      <c r="AI136" s="20">
        <v>0</v>
      </c>
      <c r="AJ136" s="12">
        <v>0.98</v>
      </c>
      <c r="AK136" s="12">
        <v>3.04</v>
      </c>
      <c r="AL136" s="9">
        <f t="shared" si="70"/>
        <v>3.9792</v>
      </c>
      <c r="AM136" s="10">
        <v>1.225</v>
      </c>
      <c r="AN136" s="20">
        <v>1</v>
      </c>
      <c r="AO136" s="21">
        <f t="shared" si="71"/>
        <v>0</v>
      </c>
      <c r="AU136" s="12">
        <v>40871</v>
      </c>
      <c r="AV136" s="12">
        <v>0.0253</v>
      </c>
      <c r="AW136" s="13">
        <v>1.35</v>
      </c>
      <c r="AX136" s="14">
        <v>1</v>
      </c>
      <c r="AY136" s="15">
        <f t="shared" si="72"/>
        <v>1395.949005</v>
      </c>
      <c r="AZ136" s="12">
        <v>1</v>
      </c>
      <c r="BA136" s="12">
        <v>530</v>
      </c>
      <c r="BB136" s="12">
        <v>1.83</v>
      </c>
      <c r="BC136" s="19">
        <f t="shared" si="73"/>
        <v>4.08691699604743</v>
      </c>
      <c r="BD136" s="20">
        <v>0</v>
      </c>
      <c r="BE136" s="12">
        <v>0.98</v>
      </c>
      <c r="BF136" s="12">
        <v>3.04</v>
      </c>
      <c r="BG136" s="9">
        <f t="shared" si="74"/>
        <v>3.9792</v>
      </c>
      <c r="BH136" s="10">
        <v>1.225</v>
      </c>
      <c r="BI136" s="22">
        <v>1.085</v>
      </c>
      <c r="BJ136" s="21">
        <f t="shared" si="75"/>
        <v>30173.5886725186</v>
      </c>
      <c r="BP136" s="12">
        <v>40871</v>
      </c>
      <c r="BQ136" s="12">
        <v>0.0299</v>
      </c>
      <c r="BR136" s="13">
        <v>1.35</v>
      </c>
      <c r="BS136" s="14">
        <v>1</v>
      </c>
      <c r="BT136" s="15">
        <f t="shared" si="76"/>
        <v>1649.757915</v>
      </c>
      <c r="BU136" s="12">
        <v>1</v>
      </c>
      <c r="BV136" s="12">
        <v>530</v>
      </c>
      <c r="BW136" s="12">
        <v>1.92</v>
      </c>
      <c r="BX136" s="19">
        <f t="shared" si="77"/>
        <v>4.17691699604743</v>
      </c>
      <c r="BY136" s="20">
        <v>0</v>
      </c>
      <c r="BZ136" s="12">
        <v>0.98</v>
      </c>
      <c r="CA136" s="12">
        <v>3.84</v>
      </c>
      <c r="CB136" s="9">
        <f t="shared" si="78"/>
        <v>4.7632</v>
      </c>
      <c r="CC136" s="10">
        <v>1.225</v>
      </c>
      <c r="CD136" s="20">
        <v>1.2</v>
      </c>
      <c r="CE136" s="21">
        <f t="shared" si="79"/>
        <v>48249.43339886</v>
      </c>
    </row>
    <row r="137" s="1" customFormat="1" customHeight="1" spans="5:83">
      <c r="Z137" s="12">
        <v>34993</v>
      </c>
      <c r="AA137" s="12">
        <v>0</v>
      </c>
      <c r="AB137" s="13">
        <v>1.35</v>
      </c>
      <c r="AC137" s="14">
        <v>1</v>
      </c>
      <c r="AD137" s="15">
        <f t="shared" si="68"/>
        <v>0</v>
      </c>
      <c r="AE137" s="12">
        <v>1</v>
      </c>
      <c r="AF137" s="12">
        <v>530</v>
      </c>
      <c r="AG137" s="12">
        <v>1.83</v>
      </c>
      <c r="AH137" s="19">
        <f t="shared" si="69"/>
        <v>4.08691699604743</v>
      </c>
      <c r="AI137" s="20">
        <v>0</v>
      </c>
      <c r="AJ137" s="12">
        <v>0.98</v>
      </c>
      <c r="AK137" s="12">
        <v>3.04</v>
      </c>
      <c r="AL137" s="9">
        <f t="shared" si="70"/>
        <v>3.9792</v>
      </c>
      <c r="AM137" s="10">
        <v>1.225</v>
      </c>
      <c r="AN137" s="20">
        <v>1</v>
      </c>
      <c r="AO137" s="21">
        <f t="shared" si="71"/>
        <v>0</v>
      </c>
      <c r="AU137" s="12">
        <v>40871</v>
      </c>
      <c r="AV137" s="12">
        <v>0.0253</v>
      </c>
      <c r="AW137" s="13">
        <v>1.35</v>
      </c>
      <c r="AX137" s="14">
        <v>1</v>
      </c>
      <c r="AY137" s="15">
        <f t="shared" si="72"/>
        <v>1395.949005</v>
      </c>
      <c r="AZ137" s="12">
        <v>1</v>
      </c>
      <c r="BA137" s="12">
        <v>530</v>
      </c>
      <c r="BB137" s="12">
        <v>1.83</v>
      </c>
      <c r="BC137" s="19">
        <f t="shared" si="73"/>
        <v>4.08691699604743</v>
      </c>
      <c r="BD137" s="20">
        <v>0</v>
      </c>
      <c r="BE137" s="12">
        <v>0.98</v>
      </c>
      <c r="BF137" s="12">
        <v>3.04</v>
      </c>
      <c r="BG137" s="9">
        <f t="shared" si="74"/>
        <v>3.9792</v>
      </c>
      <c r="BH137" s="10">
        <v>1.225</v>
      </c>
      <c r="BI137" s="22">
        <v>1.085</v>
      </c>
      <c r="BJ137" s="21">
        <f t="shared" si="75"/>
        <v>30173.5886725186</v>
      </c>
      <c r="BP137" s="12">
        <v>40871</v>
      </c>
      <c r="BQ137" s="12">
        <v>0.0299</v>
      </c>
      <c r="BR137" s="13">
        <v>1.35</v>
      </c>
      <c r="BS137" s="14">
        <v>1</v>
      </c>
      <c r="BT137" s="15">
        <f t="shared" si="76"/>
        <v>1649.757915</v>
      </c>
      <c r="BU137" s="12">
        <v>1</v>
      </c>
      <c r="BV137" s="12">
        <v>530</v>
      </c>
      <c r="BW137" s="12">
        <v>1.92</v>
      </c>
      <c r="BX137" s="19">
        <f t="shared" si="77"/>
        <v>4.17691699604743</v>
      </c>
      <c r="BY137" s="20">
        <v>0</v>
      </c>
      <c r="BZ137" s="12">
        <v>0.98</v>
      </c>
      <c r="CA137" s="12">
        <v>3.84</v>
      </c>
      <c r="CB137" s="9">
        <f t="shared" si="78"/>
        <v>4.7632</v>
      </c>
      <c r="CC137" s="10">
        <v>1.225</v>
      </c>
      <c r="CD137" s="20">
        <v>1.2</v>
      </c>
      <c r="CE137" s="21">
        <f t="shared" si="79"/>
        <v>48249.43339886</v>
      </c>
    </row>
    <row r="138" s="1" customFormat="1" customHeight="1" spans="5:83">
      <c r="Z138" s="12">
        <v>34993</v>
      </c>
      <c r="AA138" s="12">
        <v>0</v>
      </c>
      <c r="AB138" s="13">
        <v>1.35</v>
      </c>
      <c r="AC138" s="14">
        <v>1</v>
      </c>
      <c r="AD138" s="15">
        <f t="shared" si="68"/>
        <v>0</v>
      </c>
      <c r="AE138" s="12">
        <v>1</v>
      </c>
      <c r="AF138" s="12">
        <v>530</v>
      </c>
      <c r="AG138" s="12">
        <v>1.83</v>
      </c>
      <c r="AH138" s="19">
        <f t="shared" si="69"/>
        <v>4.08691699604743</v>
      </c>
      <c r="AI138" s="20">
        <v>0</v>
      </c>
      <c r="AJ138" s="12">
        <v>0.98</v>
      </c>
      <c r="AK138" s="12">
        <v>3.04</v>
      </c>
      <c r="AL138" s="9">
        <f t="shared" si="70"/>
        <v>3.9792</v>
      </c>
      <c r="AM138" s="10">
        <v>1.225</v>
      </c>
      <c r="AN138" s="20">
        <v>1</v>
      </c>
      <c r="AO138" s="21">
        <f t="shared" si="71"/>
        <v>0</v>
      </c>
      <c r="AU138" s="12">
        <v>40871</v>
      </c>
      <c r="AV138" s="12">
        <v>0.0253</v>
      </c>
      <c r="AW138" s="13">
        <v>1.35</v>
      </c>
      <c r="AX138" s="14">
        <v>1</v>
      </c>
      <c r="AY138" s="15">
        <f t="shared" si="72"/>
        <v>1395.949005</v>
      </c>
      <c r="AZ138" s="12">
        <v>1</v>
      </c>
      <c r="BA138" s="12">
        <v>530</v>
      </c>
      <c r="BB138" s="12">
        <v>1.83</v>
      </c>
      <c r="BC138" s="19">
        <f t="shared" si="73"/>
        <v>4.08691699604743</v>
      </c>
      <c r="BD138" s="20">
        <v>0</v>
      </c>
      <c r="BE138" s="12">
        <v>0.98</v>
      </c>
      <c r="BF138" s="12">
        <v>3.04</v>
      </c>
      <c r="BG138" s="9">
        <f t="shared" si="74"/>
        <v>3.9792</v>
      </c>
      <c r="BH138" s="10">
        <v>1.225</v>
      </c>
      <c r="BI138" s="22">
        <v>1.085</v>
      </c>
      <c r="BJ138" s="21">
        <f t="shared" si="75"/>
        <v>30173.5886725186</v>
      </c>
      <c r="BP138" s="12">
        <v>40871</v>
      </c>
      <c r="BQ138" s="12">
        <v>0.0299</v>
      </c>
      <c r="BR138" s="13">
        <v>1.35</v>
      </c>
      <c r="BS138" s="14">
        <v>1</v>
      </c>
      <c r="BT138" s="15">
        <f t="shared" si="76"/>
        <v>1649.757915</v>
      </c>
      <c r="BU138" s="12">
        <v>1</v>
      </c>
      <c r="BV138" s="12">
        <v>530</v>
      </c>
      <c r="BW138" s="12">
        <v>1.92</v>
      </c>
      <c r="BX138" s="19">
        <f t="shared" si="77"/>
        <v>4.17691699604743</v>
      </c>
      <c r="BY138" s="20">
        <v>0</v>
      </c>
      <c r="BZ138" s="12">
        <v>0.98</v>
      </c>
      <c r="CA138" s="12">
        <v>3.84</v>
      </c>
      <c r="CB138" s="9">
        <f t="shared" si="78"/>
        <v>4.7632</v>
      </c>
      <c r="CC138" s="10">
        <v>1.225</v>
      </c>
      <c r="CD138" s="20">
        <v>1.2</v>
      </c>
      <c r="CE138" s="21">
        <f t="shared" si="79"/>
        <v>48249.43339886</v>
      </c>
    </row>
    <row r="139" s="1" customFormat="1" customHeight="1" spans="5:83">
      <c r="Z139" s="12">
        <v>34993</v>
      </c>
      <c r="AA139" s="12">
        <v>0</v>
      </c>
      <c r="AB139" s="13">
        <v>1.35</v>
      </c>
      <c r="AC139" s="14">
        <v>1</v>
      </c>
      <c r="AD139" s="15">
        <f t="shared" si="68"/>
        <v>0</v>
      </c>
      <c r="AE139" s="12">
        <v>1</v>
      </c>
      <c r="AF139" s="12">
        <v>530</v>
      </c>
      <c r="AG139" s="12">
        <v>1.83</v>
      </c>
      <c r="AH139" s="19">
        <f t="shared" si="69"/>
        <v>4.08691699604743</v>
      </c>
      <c r="AI139" s="20">
        <v>0</v>
      </c>
      <c r="AJ139" s="12">
        <v>0.98</v>
      </c>
      <c r="AK139" s="12">
        <v>3.04</v>
      </c>
      <c r="AL139" s="9">
        <f t="shared" si="70"/>
        <v>3.9792</v>
      </c>
      <c r="AM139" s="10">
        <v>1.225</v>
      </c>
      <c r="AN139" s="20">
        <v>1</v>
      </c>
      <c r="AO139" s="21">
        <f t="shared" si="71"/>
        <v>0</v>
      </c>
      <c r="AU139" s="12">
        <v>40871</v>
      </c>
      <c r="AV139" s="12">
        <v>0.0253</v>
      </c>
      <c r="AW139" s="13">
        <v>1.35</v>
      </c>
      <c r="AX139" s="14">
        <v>1</v>
      </c>
      <c r="AY139" s="15">
        <f t="shared" si="72"/>
        <v>1395.949005</v>
      </c>
      <c r="AZ139" s="12">
        <v>1</v>
      </c>
      <c r="BA139" s="12">
        <v>530</v>
      </c>
      <c r="BB139" s="12">
        <v>1.83</v>
      </c>
      <c r="BC139" s="19">
        <f t="shared" si="73"/>
        <v>4.08691699604743</v>
      </c>
      <c r="BD139" s="20">
        <v>0</v>
      </c>
      <c r="BE139" s="12">
        <v>0.98</v>
      </c>
      <c r="BF139" s="12">
        <v>3.04</v>
      </c>
      <c r="BG139" s="9">
        <f t="shared" si="74"/>
        <v>3.9792</v>
      </c>
      <c r="BH139" s="10">
        <v>1.225</v>
      </c>
      <c r="BI139" s="22">
        <v>1.085</v>
      </c>
      <c r="BJ139" s="21">
        <f t="shared" si="75"/>
        <v>30173.5886725186</v>
      </c>
      <c r="BP139" s="12">
        <v>40871</v>
      </c>
      <c r="BQ139" s="12">
        <v>0.0299</v>
      </c>
      <c r="BR139" s="13">
        <v>1.35</v>
      </c>
      <c r="BS139" s="14">
        <v>1</v>
      </c>
      <c r="BT139" s="15">
        <f t="shared" si="76"/>
        <v>1649.757915</v>
      </c>
      <c r="BU139" s="12">
        <v>1</v>
      </c>
      <c r="BV139" s="12">
        <v>530</v>
      </c>
      <c r="BW139" s="12">
        <v>1.92</v>
      </c>
      <c r="BX139" s="19">
        <f t="shared" si="77"/>
        <v>4.17691699604743</v>
      </c>
      <c r="BY139" s="20">
        <v>0</v>
      </c>
      <c r="BZ139" s="12">
        <v>0.98</v>
      </c>
      <c r="CA139" s="12">
        <v>3.84</v>
      </c>
      <c r="CB139" s="9">
        <f t="shared" si="78"/>
        <v>4.7632</v>
      </c>
      <c r="CC139" s="10">
        <v>1.225</v>
      </c>
      <c r="CD139" s="20">
        <v>1.2</v>
      </c>
      <c r="CE139" s="21">
        <f t="shared" si="79"/>
        <v>48249.43339886</v>
      </c>
    </row>
    <row r="140" s="1" customFormat="1" customHeight="1" spans="5:83">
      <c r="Z140" s="12">
        <v>34993</v>
      </c>
      <c r="AA140" s="12">
        <v>0</v>
      </c>
      <c r="AB140" s="13">
        <v>1.35</v>
      </c>
      <c r="AC140" s="14">
        <v>1</v>
      </c>
      <c r="AD140" s="15">
        <f t="shared" si="68"/>
        <v>0</v>
      </c>
      <c r="AE140" s="12">
        <v>1</v>
      </c>
      <c r="AF140" s="12">
        <v>530</v>
      </c>
      <c r="AG140" s="12">
        <v>1.83</v>
      </c>
      <c r="AH140" s="19">
        <f t="shared" si="69"/>
        <v>4.08691699604743</v>
      </c>
      <c r="AI140" s="20">
        <v>0</v>
      </c>
      <c r="AJ140" s="12">
        <v>0.98</v>
      </c>
      <c r="AK140" s="12">
        <v>3.04</v>
      </c>
      <c r="AL140" s="9">
        <f t="shared" si="70"/>
        <v>3.9792</v>
      </c>
      <c r="AM140" s="10">
        <v>1.225</v>
      </c>
      <c r="AN140" s="20">
        <v>1</v>
      </c>
      <c r="AO140" s="21">
        <f t="shared" si="71"/>
        <v>0</v>
      </c>
      <c r="AU140" s="12">
        <v>40871</v>
      </c>
      <c r="AV140" s="12">
        <v>0.0253</v>
      </c>
      <c r="AW140" s="13">
        <v>1.35</v>
      </c>
      <c r="AX140" s="14">
        <v>1</v>
      </c>
      <c r="AY140" s="15">
        <f t="shared" si="72"/>
        <v>1395.949005</v>
      </c>
      <c r="AZ140" s="12">
        <v>1</v>
      </c>
      <c r="BA140" s="12">
        <v>530</v>
      </c>
      <c r="BB140" s="12">
        <v>1.83</v>
      </c>
      <c r="BC140" s="19">
        <f t="shared" si="73"/>
        <v>4.08691699604743</v>
      </c>
      <c r="BD140" s="20">
        <v>0</v>
      </c>
      <c r="BE140" s="12">
        <v>0.98</v>
      </c>
      <c r="BF140" s="12">
        <v>3.04</v>
      </c>
      <c r="BG140" s="9">
        <f t="shared" si="74"/>
        <v>3.9792</v>
      </c>
      <c r="BH140" s="10">
        <v>1.225</v>
      </c>
      <c r="BI140" s="22">
        <v>1.085</v>
      </c>
      <c r="BJ140" s="21">
        <f t="shared" si="75"/>
        <v>30173.5886725186</v>
      </c>
      <c r="BP140" s="12">
        <v>40871</v>
      </c>
      <c r="BQ140" s="12">
        <v>0.0299</v>
      </c>
      <c r="BR140" s="13">
        <v>1.35</v>
      </c>
      <c r="BS140" s="14">
        <v>1</v>
      </c>
      <c r="BT140" s="15">
        <f t="shared" si="76"/>
        <v>1649.757915</v>
      </c>
      <c r="BU140" s="12">
        <v>1</v>
      </c>
      <c r="BV140" s="12">
        <v>530</v>
      </c>
      <c r="BW140" s="12">
        <v>1.92</v>
      </c>
      <c r="BX140" s="19">
        <f t="shared" si="77"/>
        <v>4.17691699604743</v>
      </c>
      <c r="BY140" s="20">
        <v>0</v>
      </c>
      <c r="BZ140" s="12">
        <v>0.98</v>
      </c>
      <c r="CA140" s="12">
        <v>3.84</v>
      </c>
      <c r="CB140" s="9">
        <f t="shared" si="78"/>
        <v>4.7632</v>
      </c>
      <c r="CC140" s="10">
        <v>1.225</v>
      </c>
      <c r="CD140" s="20">
        <v>1.2</v>
      </c>
      <c r="CE140" s="21">
        <f t="shared" si="79"/>
        <v>48249.43339886</v>
      </c>
    </row>
    <row r="141" s="1" customFormat="1" customHeight="1" spans="5:83">
      <c r="Z141" s="12">
        <v>34993</v>
      </c>
      <c r="AA141" s="12">
        <v>0</v>
      </c>
      <c r="AB141" s="13">
        <v>1.35</v>
      </c>
      <c r="AC141" s="14">
        <v>1</v>
      </c>
      <c r="AD141" s="15">
        <f t="shared" si="68"/>
        <v>0</v>
      </c>
      <c r="AE141" s="12">
        <v>1</v>
      </c>
      <c r="AF141" s="12">
        <v>530</v>
      </c>
      <c r="AG141" s="12">
        <v>1.83</v>
      </c>
      <c r="AH141" s="19">
        <f t="shared" si="69"/>
        <v>4.08691699604743</v>
      </c>
      <c r="AI141" s="20">
        <v>0</v>
      </c>
      <c r="AJ141" s="12">
        <v>0.98</v>
      </c>
      <c r="AK141" s="12">
        <v>3.04</v>
      </c>
      <c r="AL141" s="9">
        <f t="shared" si="70"/>
        <v>3.9792</v>
      </c>
      <c r="AM141" s="10">
        <v>1.225</v>
      </c>
      <c r="AN141" s="20">
        <v>1</v>
      </c>
      <c r="AO141" s="21">
        <f t="shared" si="71"/>
        <v>0</v>
      </c>
      <c r="AU141" s="12">
        <v>40871</v>
      </c>
      <c r="AV141" s="12">
        <v>0.0253</v>
      </c>
      <c r="AW141" s="13">
        <v>1.35</v>
      </c>
      <c r="AX141" s="14">
        <v>1</v>
      </c>
      <c r="AY141" s="15">
        <f t="shared" si="72"/>
        <v>1395.949005</v>
      </c>
      <c r="AZ141" s="12">
        <v>1</v>
      </c>
      <c r="BA141" s="12">
        <v>530</v>
      </c>
      <c r="BB141" s="12">
        <v>1.83</v>
      </c>
      <c r="BC141" s="19">
        <f t="shared" si="73"/>
        <v>4.08691699604743</v>
      </c>
      <c r="BD141" s="20">
        <v>0</v>
      </c>
      <c r="BE141" s="12">
        <v>0.98</v>
      </c>
      <c r="BF141" s="12">
        <v>3.04</v>
      </c>
      <c r="BG141" s="9">
        <f t="shared" si="74"/>
        <v>3.9792</v>
      </c>
      <c r="BH141" s="10">
        <v>1.225</v>
      </c>
      <c r="BI141" s="22">
        <v>1.085</v>
      </c>
      <c r="BJ141" s="21">
        <f t="shared" si="75"/>
        <v>30173.5886725186</v>
      </c>
      <c r="BP141" s="12">
        <v>40871</v>
      </c>
      <c r="BQ141" s="12">
        <v>0.0299</v>
      </c>
      <c r="BR141" s="13">
        <v>1.35</v>
      </c>
      <c r="BS141" s="14">
        <v>1</v>
      </c>
      <c r="BT141" s="15">
        <f t="shared" si="76"/>
        <v>1649.757915</v>
      </c>
      <c r="BU141" s="12">
        <v>1</v>
      </c>
      <c r="BV141" s="12">
        <v>530</v>
      </c>
      <c r="BW141" s="12">
        <v>1.92</v>
      </c>
      <c r="BX141" s="19">
        <f t="shared" si="77"/>
        <v>4.17691699604743</v>
      </c>
      <c r="BY141" s="20">
        <v>0</v>
      </c>
      <c r="BZ141" s="12">
        <v>0.98</v>
      </c>
      <c r="CA141" s="12">
        <v>3.84</v>
      </c>
      <c r="CB141" s="9">
        <f t="shared" si="78"/>
        <v>4.7632</v>
      </c>
      <c r="CC141" s="10">
        <v>1.225</v>
      </c>
      <c r="CD141" s="20">
        <v>1.2</v>
      </c>
      <c r="CE141" s="21">
        <f t="shared" si="79"/>
        <v>48249.43339886</v>
      </c>
    </row>
    <row r="142" s="1" customFormat="1" customHeight="1" spans="5:83">
      <c r="Z142" s="28" t="s">
        <v>31</v>
      </c>
      <c r="AA142" s="29"/>
      <c r="AB142" s="29"/>
      <c r="AC142" s="29"/>
      <c r="AD142" s="29"/>
      <c r="AE142" s="29"/>
      <c r="AF142" s="29"/>
      <c r="AG142" s="29"/>
      <c r="AH142" s="30">
        <f>SUM(AO117:AO141)</f>
        <v>791180.340648999</v>
      </c>
      <c r="AI142" s="30"/>
      <c r="AJ142" s="30"/>
      <c r="AK142" s="30"/>
      <c r="AL142" s="30"/>
      <c r="AM142" s="30"/>
      <c r="AN142" s="30"/>
      <c r="AO142" s="30"/>
      <c r="AU142" s="28" t="s">
        <v>31</v>
      </c>
      <c r="AV142" s="29"/>
      <c r="AW142" s="29"/>
      <c r="AX142" s="29"/>
      <c r="AY142" s="29"/>
      <c r="AZ142" s="29"/>
      <c r="BA142" s="29"/>
      <c r="BB142" s="29"/>
      <c r="BC142" s="30">
        <f>SUM(BJ117:BJ141)</f>
        <v>1319443.21037457</v>
      </c>
      <c r="BD142" s="30"/>
      <c r="BE142" s="30"/>
      <c r="BF142" s="30"/>
      <c r="BG142" s="30"/>
      <c r="BH142" s="30"/>
      <c r="BI142" s="30"/>
      <c r="BJ142" s="30"/>
      <c r="BP142" s="28" t="s">
        <v>31</v>
      </c>
      <c r="BQ142" s="29"/>
      <c r="BR142" s="29"/>
      <c r="BS142" s="29"/>
      <c r="BT142" s="29"/>
      <c r="BU142" s="29"/>
      <c r="BV142" s="29"/>
      <c r="BW142" s="29"/>
      <c r="BX142" s="30">
        <f>SUM(CE117:CE141)</f>
        <v>2156086.95165238</v>
      </c>
      <c r="BY142" s="30"/>
      <c r="BZ142" s="30"/>
      <c r="CA142" s="30"/>
      <c r="CB142" s="30"/>
      <c r="CC142" s="30"/>
      <c r="CD142" s="30"/>
      <c r="CE142" s="30"/>
    </row>
    <row r="143" s="1" customFormat="1" customHeight="1" spans="5:83">
      <c r="Z143" s="29"/>
      <c r="AA143" s="29"/>
      <c r="AB143" s="29"/>
      <c r="AC143" s="29"/>
      <c r="AD143" s="29"/>
      <c r="AE143" s="29"/>
      <c r="AF143" s="29"/>
      <c r="AG143" s="29"/>
      <c r="AH143" s="30"/>
      <c r="AI143" s="30"/>
      <c r="AJ143" s="30"/>
      <c r="AK143" s="30"/>
      <c r="AL143" s="30"/>
      <c r="AM143" s="30"/>
      <c r="AN143" s="30"/>
      <c r="AO143" s="30"/>
      <c r="AU143" s="29"/>
      <c r="AV143" s="29"/>
      <c r="AW143" s="29"/>
      <c r="AX143" s="29"/>
      <c r="AY143" s="29"/>
      <c r="AZ143" s="29"/>
      <c r="BA143" s="29"/>
      <c r="BB143" s="29"/>
      <c r="BC143" s="30"/>
      <c r="BD143" s="30"/>
      <c r="BE143" s="30"/>
      <c r="BF143" s="30"/>
      <c r="BG143" s="30"/>
      <c r="BH143" s="30"/>
      <c r="BI143" s="30"/>
      <c r="BJ143" s="30"/>
      <c r="BP143" s="29"/>
      <c r="BQ143" s="29"/>
      <c r="BR143" s="29"/>
      <c r="BS143" s="29"/>
      <c r="BT143" s="29"/>
      <c r="BU143" s="29"/>
      <c r="BV143" s="29"/>
      <c r="BW143" s="29"/>
      <c r="BX143" s="30"/>
      <c r="BY143" s="30"/>
      <c r="BZ143" s="30"/>
      <c r="CA143" s="30"/>
      <c r="CB143" s="30"/>
      <c r="CC143" s="30"/>
      <c r="CD143" s="30"/>
      <c r="CE143" s="30"/>
    </row>
    <row r="144" s="1" customFormat="1" customHeight="1" spans="5:83"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</row>
    <row r="145" s="1" customFormat="1" customHeight="1" spans="26:83">
      <c r="Z145" s="15" t="s">
        <v>6</v>
      </c>
      <c r="AA145" s="15"/>
      <c r="AB145" s="15"/>
      <c r="AC145" s="15"/>
      <c r="AD145" s="15"/>
      <c r="AE145" s="9" t="s">
        <v>32</v>
      </c>
      <c r="AF145" s="9"/>
      <c r="AG145" s="9"/>
      <c r="AH145" s="9"/>
      <c r="AI145" s="10" t="s">
        <v>33</v>
      </c>
      <c r="AJ145" s="10"/>
      <c r="AK145" s="31" t="s">
        <v>12</v>
      </c>
      <c r="AL145"/>
      <c r="AM145"/>
      <c r="AN145"/>
      <c r="AO145"/>
      <c r="AU145" s="15" t="s">
        <v>6</v>
      </c>
      <c r="AV145" s="15"/>
      <c r="AW145" s="15"/>
      <c r="AX145" s="15"/>
      <c r="AY145" s="15"/>
      <c r="AZ145" s="9" t="s">
        <v>32</v>
      </c>
      <c r="BA145" s="9"/>
      <c r="BB145" s="9"/>
      <c r="BC145" s="9"/>
      <c r="BD145" s="10" t="s">
        <v>33</v>
      </c>
      <c r="BE145" s="10"/>
      <c r="BF145" s="31" t="s">
        <v>12</v>
      </c>
      <c r="BG145"/>
      <c r="BH145"/>
      <c r="BI145"/>
      <c r="BJ145"/>
      <c r="BP145" s="15" t="s">
        <v>6</v>
      </c>
      <c r="BQ145" s="15"/>
      <c r="BR145" s="15"/>
      <c r="BS145" s="15"/>
      <c r="BT145" s="15"/>
      <c r="BU145" s="9" t="s">
        <v>32</v>
      </c>
      <c r="BV145" s="9"/>
      <c r="BW145" s="9"/>
      <c r="BX145" s="9"/>
      <c r="BY145" s="10" t="s">
        <v>33</v>
      </c>
      <c r="BZ145" s="10"/>
      <c r="CA145" s="31" t="s">
        <v>12</v>
      </c>
      <c r="CB145"/>
      <c r="CC145"/>
      <c r="CD145"/>
      <c r="CE145"/>
    </row>
    <row r="146" s="1" customFormat="1" customHeight="1" spans="26:83">
      <c r="Z146" s="12" t="s">
        <v>34</v>
      </c>
      <c r="AA146" s="12" t="s">
        <v>16</v>
      </c>
      <c r="AB146" s="32" t="s">
        <v>35</v>
      </c>
      <c r="AC146" s="33" t="s">
        <v>36</v>
      </c>
      <c r="AD146" s="15" t="s">
        <v>6</v>
      </c>
      <c r="AE146" s="12" t="s">
        <v>37</v>
      </c>
      <c r="AF146" s="12" t="s">
        <v>23</v>
      </c>
      <c r="AG146" s="12" t="s">
        <v>24</v>
      </c>
      <c r="AH146" s="9" t="s">
        <v>38</v>
      </c>
      <c r="AI146" s="12" t="s">
        <v>26</v>
      </c>
      <c r="AJ146" s="12" t="s">
        <v>39</v>
      </c>
      <c r="AK146" s="31"/>
      <c r="AL146"/>
      <c r="AM146"/>
      <c r="AN146"/>
      <c r="AO146"/>
      <c r="AU146" s="12" t="s">
        <v>34</v>
      </c>
      <c r="AV146" s="12" t="s">
        <v>16</v>
      </c>
      <c r="AW146" s="32" t="s">
        <v>35</v>
      </c>
      <c r="AX146" s="33" t="s">
        <v>36</v>
      </c>
      <c r="AY146" s="15" t="s">
        <v>6</v>
      </c>
      <c r="AZ146" s="12" t="s">
        <v>37</v>
      </c>
      <c r="BA146" s="12" t="s">
        <v>23</v>
      </c>
      <c r="BB146" s="12" t="s">
        <v>24</v>
      </c>
      <c r="BC146" s="9" t="s">
        <v>38</v>
      </c>
      <c r="BD146" s="12" t="s">
        <v>26</v>
      </c>
      <c r="BE146" s="12" t="s">
        <v>39</v>
      </c>
      <c r="BF146" s="31"/>
      <c r="BG146"/>
      <c r="BH146"/>
      <c r="BI146"/>
      <c r="BJ146"/>
      <c r="BP146" s="12" t="s">
        <v>34</v>
      </c>
      <c r="BQ146" s="12" t="s">
        <v>16</v>
      </c>
      <c r="BR146" s="32" t="s">
        <v>35</v>
      </c>
      <c r="BS146" s="33" t="s">
        <v>36</v>
      </c>
      <c r="BT146" s="15" t="s">
        <v>6</v>
      </c>
      <c r="BU146" s="12" t="s">
        <v>37</v>
      </c>
      <c r="BV146" s="12" t="s">
        <v>23</v>
      </c>
      <c r="BW146" s="12" t="s">
        <v>24</v>
      </c>
      <c r="BX146" s="9" t="s">
        <v>38</v>
      </c>
      <c r="BY146" s="12" t="s">
        <v>26</v>
      </c>
      <c r="BZ146" s="12" t="s">
        <v>39</v>
      </c>
      <c r="CA146" s="31"/>
      <c r="CB146"/>
      <c r="CC146"/>
      <c r="CD146"/>
      <c r="CE146"/>
    </row>
    <row r="147" s="1" customFormat="1" customHeight="1" spans="26:83">
      <c r="Z147" s="12">
        <v>1197</v>
      </c>
      <c r="AA147" s="12">
        <v>1354</v>
      </c>
      <c r="AB147" s="32">
        <v>0.444</v>
      </c>
      <c r="AC147" s="33">
        <v>0.887</v>
      </c>
      <c r="AD147" s="34">
        <f t="shared" ref="AD147:AD160" si="80">Z147*AB147+AA147*AC147</f>
        <v>1732.466</v>
      </c>
      <c r="AE147" s="12">
        <v>1</v>
      </c>
      <c r="AF147" s="12">
        <v>0.89</v>
      </c>
      <c r="AG147" s="12">
        <v>3.21</v>
      </c>
      <c r="AH147" s="35">
        <f t="shared" ref="AH147:AH160" si="81">1+AF147*AG147</f>
        <v>3.8569</v>
      </c>
      <c r="AI147" s="12">
        <v>1.225</v>
      </c>
      <c r="AJ147" s="12">
        <v>0.5</v>
      </c>
      <c r="AK147" s="36">
        <f t="shared" ref="AK147:AK160" si="82">AD147*AE147*AH147*AI147*AJ147</f>
        <v>4092.6932206825</v>
      </c>
      <c r="AL147"/>
      <c r="AM147"/>
      <c r="AN147"/>
      <c r="AO147"/>
      <c r="AU147" s="12">
        <v>1197</v>
      </c>
      <c r="AV147" s="12">
        <v>1497</v>
      </c>
      <c r="AW147" s="32">
        <v>0.444</v>
      </c>
      <c r="AX147" s="33">
        <v>0.887</v>
      </c>
      <c r="AY147" s="34">
        <f t="shared" ref="AY147:AY160" si="83">AU147*AW147+AV147*AX147</f>
        <v>1859.307</v>
      </c>
      <c r="AZ147" s="12">
        <v>1</v>
      </c>
      <c r="BA147" s="12">
        <v>0.89</v>
      </c>
      <c r="BB147" s="12">
        <v>3.21</v>
      </c>
      <c r="BC147" s="35">
        <f t="shared" ref="BC147:BC160" si="84">1+BA147*BB147</f>
        <v>3.8569</v>
      </c>
      <c r="BD147" s="12">
        <v>1.225</v>
      </c>
      <c r="BE147" s="12">
        <v>0.5</v>
      </c>
      <c r="BF147" s="36">
        <f t="shared" ref="BF147:BF160" si="85">AY147*AZ147*BC147*BD147*BE147</f>
        <v>4392.33621558375</v>
      </c>
      <c r="BG147"/>
      <c r="BH147"/>
      <c r="BI147"/>
      <c r="BJ147"/>
      <c r="BP147" s="12">
        <v>1197</v>
      </c>
      <c r="BQ147" s="12">
        <v>1497</v>
      </c>
      <c r="BR147" s="32">
        <v>0.444</v>
      </c>
      <c r="BS147" s="33">
        <v>0.887</v>
      </c>
      <c r="BT147" s="34">
        <f t="shared" ref="BT147:BT160" si="86">BP147*BR147+BQ147*BS147</f>
        <v>1859.307</v>
      </c>
      <c r="BU147" s="12">
        <v>1</v>
      </c>
      <c r="BV147" s="12">
        <v>0.89</v>
      </c>
      <c r="BW147" s="12">
        <v>4.01</v>
      </c>
      <c r="BX147" s="35">
        <f t="shared" ref="BX147:BX160" si="87">1+BV147*BW147</f>
        <v>4.5689</v>
      </c>
      <c r="BY147" s="12">
        <v>1.225</v>
      </c>
      <c r="BZ147" s="12">
        <v>0.5</v>
      </c>
      <c r="CA147" s="36">
        <f t="shared" ref="CA147:CA160" si="88">BT147*BU147*BX147*BY147*BZ147</f>
        <v>5203.17999828375</v>
      </c>
      <c r="CB147"/>
      <c r="CC147"/>
      <c r="CD147"/>
      <c r="CE147"/>
    </row>
    <row r="148" s="1" customFormat="1" customHeight="1" spans="26:83">
      <c r="Z148" s="12">
        <v>1197</v>
      </c>
      <c r="AA148" s="12">
        <v>1354</v>
      </c>
      <c r="AB148" s="32">
        <v>0.577</v>
      </c>
      <c r="AC148" s="33">
        <v>1.153</v>
      </c>
      <c r="AD148" s="34">
        <f t="shared" si="80"/>
        <v>2251.831</v>
      </c>
      <c r="AE148" s="12">
        <v>1</v>
      </c>
      <c r="AF148" s="12">
        <v>0.89</v>
      </c>
      <c r="AG148" s="12">
        <v>3.21</v>
      </c>
      <c r="AH148" s="35">
        <f t="shared" si="81"/>
        <v>3.8569</v>
      </c>
      <c r="AI148" s="12">
        <v>1.225</v>
      </c>
      <c r="AJ148" s="12">
        <v>0.5</v>
      </c>
      <c r="AK148" s="36">
        <f t="shared" si="82"/>
        <v>5319.61577763875</v>
      </c>
      <c r="AL148"/>
      <c r="AM148"/>
      <c r="AN148"/>
      <c r="AO148"/>
      <c r="AU148" s="12">
        <v>1197</v>
      </c>
      <c r="AV148" s="12">
        <v>1497</v>
      </c>
      <c r="AW148" s="32">
        <v>0.577</v>
      </c>
      <c r="AX148" s="33">
        <v>1.153</v>
      </c>
      <c r="AY148" s="34">
        <f t="shared" si="83"/>
        <v>2416.71</v>
      </c>
      <c r="AZ148" s="12">
        <v>1</v>
      </c>
      <c r="BA148" s="12">
        <v>0.89</v>
      </c>
      <c r="BB148" s="12">
        <v>3.21</v>
      </c>
      <c r="BC148" s="35">
        <f t="shared" si="84"/>
        <v>3.8569</v>
      </c>
      <c r="BD148" s="12">
        <v>1.225</v>
      </c>
      <c r="BE148" s="12">
        <v>0.5</v>
      </c>
      <c r="BF148" s="36">
        <f t="shared" si="85"/>
        <v>5709.1178893875</v>
      </c>
      <c r="BG148"/>
      <c r="BH148"/>
      <c r="BI148"/>
      <c r="BJ148"/>
      <c r="BP148" s="12">
        <v>1197</v>
      </c>
      <c r="BQ148" s="12">
        <v>1497</v>
      </c>
      <c r="BR148" s="32">
        <v>0.577</v>
      </c>
      <c r="BS148" s="33">
        <v>1.153</v>
      </c>
      <c r="BT148" s="34">
        <f t="shared" si="86"/>
        <v>2416.71</v>
      </c>
      <c r="BU148" s="12">
        <v>1</v>
      </c>
      <c r="BV148" s="12">
        <v>0.89</v>
      </c>
      <c r="BW148" s="12">
        <v>4.01</v>
      </c>
      <c r="BX148" s="35">
        <f t="shared" si="87"/>
        <v>4.5689</v>
      </c>
      <c r="BY148" s="12">
        <v>1.225</v>
      </c>
      <c r="BZ148" s="12">
        <v>0.5</v>
      </c>
      <c r="CA148" s="36">
        <f t="shared" si="88"/>
        <v>6763.0451203875</v>
      </c>
      <c r="CB148"/>
      <c r="CC148"/>
      <c r="CD148"/>
      <c r="CE148"/>
    </row>
    <row r="149" s="1" customFormat="1" customHeight="1" spans="26:83">
      <c r="Z149" s="12">
        <v>1197</v>
      </c>
      <c r="AA149" s="12">
        <v>1354</v>
      </c>
      <c r="AB149" s="32">
        <v>0.444</v>
      </c>
      <c r="AC149" s="33">
        <v>0.887</v>
      </c>
      <c r="AD149" s="34">
        <f t="shared" si="80"/>
        <v>1732.466</v>
      </c>
      <c r="AE149" s="12">
        <v>1</v>
      </c>
      <c r="AF149" s="12">
        <v>0.89</v>
      </c>
      <c r="AG149" s="12">
        <v>3.21</v>
      </c>
      <c r="AH149" s="35">
        <f t="shared" si="81"/>
        <v>3.8569</v>
      </c>
      <c r="AI149" s="12">
        <v>1.225</v>
      </c>
      <c r="AJ149" s="12">
        <v>0.5</v>
      </c>
      <c r="AK149" s="36">
        <f t="shared" si="82"/>
        <v>4092.6932206825</v>
      </c>
      <c r="AL149"/>
      <c r="AM149"/>
      <c r="AN149"/>
      <c r="AO149"/>
      <c r="AU149" s="12">
        <v>1197</v>
      </c>
      <c r="AV149" s="12">
        <v>1497</v>
      </c>
      <c r="AW149" s="32">
        <v>0.444</v>
      </c>
      <c r="AX149" s="33">
        <v>0.887</v>
      </c>
      <c r="AY149" s="34">
        <f t="shared" si="83"/>
        <v>1859.307</v>
      </c>
      <c r="AZ149" s="12">
        <v>1</v>
      </c>
      <c r="BA149" s="12">
        <v>0.89</v>
      </c>
      <c r="BB149" s="12">
        <v>3.21</v>
      </c>
      <c r="BC149" s="35">
        <f t="shared" si="84"/>
        <v>3.8569</v>
      </c>
      <c r="BD149" s="12">
        <v>1.225</v>
      </c>
      <c r="BE149" s="12">
        <v>0.5</v>
      </c>
      <c r="BF149" s="36">
        <f t="shared" si="85"/>
        <v>4392.33621558375</v>
      </c>
      <c r="BG149"/>
      <c r="BH149"/>
      <c r="BI149"/>
      <c r="BJ149"/>
      <c r="BP149" s="12">
        <v>1197</v>
      </c>
      <c r="BQ149" s="12">
        <v>1497</v>
      </c>
      <c r="BR149" s="32">
        <v>0.444</v>
      </c>
      <c r="BS149" s="33">
        <v>0.887</v>
      </c>
      <c r="BT149" s="34">
        <f t="shared" si="86"/>
        <v>1859.307</v>
      </c>
      <c r="BU149" s="12">
        <v>1</v>
      </c>
      <c r="BV149" s="12">
        <v>0.89</v>
      </c>
      <c r="BW149" s="12">
        <v>4.01</v>
      </c>
      <c r="BX149" s="35">
        <f t="shared" si="87"/>
        <v>4.5689</v>
      </c>
      <c r="BY149" s="12">
        <v>1.225</v>
      </c>
      <c r="BZ149" s="12">
        <v>0.5</v>
      </c>
      <c r="CA149" s="36">
        <f t="shared" si="88"/>
        <v>5203.17999828375</v>
      </c>
      <c r="CB149"/>
      <c r="CC149"/>
      <c r="CD149"/>
      <c r="CE149"/>
    </row>
    <row r="150" s="1" customFormat="1" customHeight="1" spans="26:83">
      <c r="Z150" s="12">
        <v>1197</v>
      </c>
      <c r="AA150" s="12">
        <v>1354</v>
      </c>
      <c r="AB150" s="32">
        <v>0.577</v>
      </c>
      <c r="AC150" s="33">
        <v>1.153</v>
      </c>
      <c r="AD150" s="34">
        <f t="shared" si="80"/>
        <v>2251.831</v>
      </c>
      <c r="AE150" s="12">
        <v>1</v>
      </c>
      <c r="AF150" s="12">
        <v>0.89</v>
      </c>
      <c r="AG150" s="12">
        <v>3.21</v>
      </c>
      <c r="AH150" s="35">
        <f t="shared" si="81"/>
        <v>3.8569</v>
      </c>
      <c r="AI150" s="12">
        <v>1.225</v>
      </c>
      <c r="AJ150" s="12">
        <v>0.5</v>
      </c>
      <c r="AK150" s="36">
        <f t="shared" si="82"/>
        <v>5319.61577763875</v>
      </c>
      <c r="AL150"/>
      <c r="AM150"/>
      <c r="AN150"/>
      <c r="AO150"/>
      <c r="AU150" s="12">
        <v>1197</v>
      </c>
      <c r="AV150" s="12">
        <v>1497</v>
      </c>
      <c r="AW150" s="32">
        <v>0.577</v>
      </c>
      <c r="AX150" s="33">
        <v>1.153</v>
      </c>
      <c r="AY150" s="34">
        <f t="shared" si="83"/>
        <v>2416.71</v>
      </c>
      <c r="AZ150" s="12">
        <v>1</v>
      </c>
      <c r="BA150" s="12">
        <v>0.89</v>
      </c>
      <c r="BB150" s="12">
        <v>3.21</v>
      </c>
      <c r="BC150" s="35">
        <f t="shared" si="84"/>
        <v>3.8569</v>
      </c>
      <c r="BD150" s="12">
        <v>1.225</v>
      </c>
      <c r="BE150" s="12">
        <v>0.5</v>
      </c>
      <c r="BF150" s="36">
        <f t="shared" si="85"/>
        <v>5709.1178893875</v>
      </c>
      <c r="BG150"/>
      <c r="BH150"/>
      <c r="BI150"/>
      <c r="BJ150"/>
      <c r="BP150" s="12">
        <v>1197</v>
      </c>
      <c r="BQ150" s="12">
        <v>1497</v>
      </c>
      <c r="BR150" s="32">
        <v>0.577</v>
      </c>
      <c r="BS150" s="33">
        <v>1.153</v>
      </c>
      <c r="BT150" s="34">
        <f t="shared" si="86"/>
        <v>2416.71</v>
      </c>
      <c r="BU150" s="12">
        <v>1</v>
      </c>
      <c r="BV150" s="12">
        <v>0.89</v>
      </c>
      <c r="BW150" s="12">
        <v>4.01</v>
      </c>
      <c r="BX150" s="35">
        <f t="shared" si="87"/>
        <v>4.5689</v>
      </c>
      <c r="BY150" s="12">
        <v>1.225</v>
      </c>
      <c r="BZ150" s="12">
        <v>0.5</v>
      </c>
      <c r="CA150" s="36">
        <f t="shared" si="88"/>
        <v>6763.0451203875</v>
      </c>
      <c r="CB150"/>
      <c r="CC150"/>
      <c r="CD150"/>
      <c r="CE150"/>
    </row>
    <row r="151" s="1" customFormat="1" customHeight="1" spans="26:83">
      <c r="Z151" s="12">
        <v>1197</v>
      </c>
      <c r="AA151" s="12">
        <v>1354</v>
      </c>
      <c r="AB151" s="32">
        <v>0.444</v>
      </c>
      <c r="AC151" s="33">
        <v>0.887</v>
      </c>
      <c r="AD151" s="34">
        <f t="shared" si="80"/>
        <v>1732.466</v>
      </c>
      <c r="AE151" s="12">
        <v>1</v>
      </c>
      <c r="AF151" s="12">
        <v>0.89</v>
      </c>
      <c r="AG151" s="12">
        <v>3.21</v>
      </c>
      <c r="AH151" s="35">
        <f t="shared" si="81"/>
        <v>3.8569</v>
      </c>
      <c r="AI151" s="12">
        <v>1.225</v>
      </c>
      <c r="AJ151" s="12">
        <v>0.5</v>
      </c>
      <c r="AK151" s="36">
        <f t="shared" si="82"/>
        <v>4092.6932206825</v>
      </c>
      <c r="AL151"/>
      <c r="AM151"/>
      <c r="AN151"/>
      <c r="AO151"/>
      <c r="AU151" s="12">
        <v>1197</v>
      </c>
      <c r="AV151" s="12">
        <v>1497</v>
      </c>
      <c r="AW151" s="32">
        <v>0.444</v>
      </c>
      <c r="AX151" s="33">
        <v>0.887</v>
      </c>
      <c r="AY151" s="34">
        <f t="shared" si="83"/>
        <v>1859.307</v>
      </c>
      <c r="AZ151" s="12">
        <v>1</v>
      </c>
      <c r="BA151" s="12">
        <v>0.89</v>
      </c>
      <c r="BB151" s="12">
        <v>3.21</v>
      </c>
      <c r="BC151" s="35">
        <f t="shared" si="84"/>
        <v>3.8569</v>
      </c>
      <c r="BD151" s="12">
        <v>1.225</v>
      </c>
      <c r="BE151" s="12">
        <v>0.5</v>
      </c>
      <c r="BF151" s="36">
        <f t="shared" si="85"/>
        <v>4392.33621558375</v>
      </c>
      <c r="BG151"/>
      <c r="BH151"/>
      <c r="BI151"/>
      <c r="BJ151"/>
      <c r="BP151" s="12">
        <v>1197</v>
      </c>
      <c r="BQ151" s="12">
        <v>1497</v>
      </c>
      <c r="BR151" s="32">
        <v>0.444</v>
      </c>
      <c r="BS151" s="33">
        <v>0.887</v>
      </c>
      <c r="BT151" s="34">
        <f t="shared" si="86"/>
        <v>1859.307</v>
      </c>
      <c r="BU151" s="12">
        <v>1</v>
      </c>
      <c r="BV151" s="12">
        <v>0.89</v>
      </c>
      <c r="BW151" s="12">
        <v>4.01</v>
      </c>
      <c r="BX151" s="35">
        <f t="shared" si="87"/>
        <v>4.5689</v>
      </c>
      <c r="BY151" s="12">
        <v>1.225</v>
      </c>
      <c r="BZ151" s="12">
        <v>0.5</v>
      </c>
      <c r="CA151" s="36">
        <f t="shared" si="88"/>
        <v>5203.17999828375</v>
      </c>
      <c r="CB151"/>
      <c r="CC151"/>
      <c r="CD151"/>
      <c r="CE151"/>
    </row>
    <row r="152" s="1" customFormat="1" customHeight="1" spans="26:83">
      <c r="Z152" s="12">
        <v>1197</v>
      </c>
      <c r="AA152" s="12">
        <v>1354</v>
      </c>
      <c r="AB152" s="32">
        <v>0.577</v>
      </c>
      <c r="AC152" s="33">
        <v>1.153</v>
      </c>
      <c r="AD152" s="34">
        <f t="shared" si="80"/>
        <v>2251.831</v>
      </c>
      <c r="AE152" s="12">
        <v>1</v>
      </c>
      <c r="AF152" s="12">
        <v>0.89</v>
      </c>
      <c r="AG152" s="12">
        <v>3.21</v>
      </c>
      <c r="AH152" s="35">
        <f t="shared" si="81"/>
        <v>3.8569</v>
      </c>
      <c r="AI152" s="12">
        <v>1.225</v>
      </c>
      <c r="AJ152" s="12">
        <v>0.5</v>
      </c>
      <c r="AK152" s="36">
        <f t="shared" si="82"/>
        <v>5319.61577763875</v>
      </c>
      <c r="AL152"/>
      <c r="AM152"/>
      <c r="AN152"/>
      <c r="AO152"/>
      <c r="AU152" s="12">
        <v>1197</v>
      </c>
      <c r="AV152" s="12">
        <v>1497</v>
      </c>
      <c r="AW152" s="32">
        <v>0.577</v>
      </c>
      <c r="AX152" s="33">
        <v>1.153</v>
      </c>
      <c r="AY152" s="34">
        <f t="shared" si="83"/>
        <v>2416.71</v>
      </c>
      <c r="AZ152" s="12">
        <v>1</v>
      </c>
      <c r="BA152" s="12">
        <v>0.89</v>
      </c>
      <c r="BB152" s="12">
        <v>3.21</v>
      </c>
      <c r="BC152" s="35">
        <f t="shared" si="84"/>
        <v>3.8569</v>
      </c>
      <c r="BD152" s="12">
        <v>1.225</v>
      </c>
      <c r="BE152" s="12">
        <v>0.5</v>
      </c>
      <c r="BF152" s="36">
        <f t="shared" si="85"/>
        <v>5709.1178893875</v>
      </c>
      <c r="BG152"/>
      <c r="BH152"/>
      <c r="BI152"/>
      <c r="BJ152"/>
      <c r="BP152" s="12">
        <v>1197</v>
      </c>
      <c r="BQ152" s="12">
        <v>1497</v>
      </c>
      <c r="BR152" s="32">
        <v>0.577</v>
      </c>
      <c r="BS152" s="33">
        <v>1.153</v>
      </c>
      <c r="BT152" s="34">
        <f t="shared" si="86"/>
        <v>2416.71</v>
      </c>
      <c r="BU152" s="12">
        <v>1</v>
      </c>
      <c r="BV152" s="12">
        <v>0.89</v>
      </c>
      <c r="BW152" s="12">
        <v>4.01</v>
      </c>
      <c r="BX152" s="35">
        <f t="shared" si="87"/>
        <v>4.5689</v>
      </c>
      <c r="BY152" s="12">
        <v>1.225</v>
      </c>
      <c r="BZ152" s="12">
        <v>0.5</v>
      </c>
      <c r="CA152" s="36">
        <f t="shared" si="88"/>
        <v>6763.0451203875</v>
      </c>
      <c r="CB152"/>
      <c r="CC152"/>
      <c r="CD152"/>
      <c r="CE152"/>
    </row>
    <row r="153" s="1" customFormat="1" customHeight="1" spans="26:83">
      <c r="Z153" s="12">
        <v>1197</v>
      </c>
      <c r="AA153" s="12">
        <v>1354</v>
      </c>
      <c r="AB153" s="32">
        <v>0.444</v>
      </c>
      <c r="AC153" s="33">
        <v>0.887</v>
      </c>
      <c r="AD153" s="34">
        <f t="shared" si="80"/>
        <v>1732.466</v>
      </c>
      <c r="AE153" s="12">
        <v>1</v>
      </c>
      <c r="AF153" s="12">
        <v>0.89</v>
      </c>
      <c r="AG153" s="12">
        <v>3.21</v>
      </c>
      <c r="AH153" s="35">
        <f t="shared" si="81"/>
        <v>3.8569</v>
      </c>
      <c r="AI153" s="12">
        <v>1.225</v>
      </c>
      <c r="AJ153" s="12">
        <v>0.5</v>
      </c>
      <c r="AK153" s="36">
        <f t="shared" si="82"/>
        <v>4092.6932206825</v>
      </c>
      <c r="AL153"/>
      <c r="AM153"/>
      <c r="AN153"/>
      <c r="AO153"/>
      <c r="AU153" s="12">
        <v>1197</v>
      </c>
      <c r="AV153" s="12">
        <v>1497</v>
      </c>
      <c r="AW153" s="32">
        <v>0.444</v>
      </c>
      <c r="AX153" s="33">
        <v>0.887</v>
      </c>
      <c r="AY153" s="34">
        <f t="shared" si="83"/>
        <v>1859.307</v>
      </c>
      <c r="AZ153" s="12">
        <v>1</v>
      </c>
      <c r="BA153" s="12">
        <v>0.89</v>
      </c>
      <c r="BB153" s="12">
        <v>3.21</v>
      </c>
      <c r="BC153" s="35">
        <f t="shared" si="84"/>
        <v>3.8569</v>
      </c>
      <c r="BD153" s="12">
        <v>1.225</v>
      </c>
      <c r="BE153" s="12">
        <v>0.5</v>
      </c>
      <c r="BF153" s="36">
        <f t="shared" si="85"/>
        <v>4392.33621558375</v>
      </c>
      <c r="BG153"/>
      <c r="BH153"/>
      <c r="BI153"/>
      <c r="BJ153"/>
      <c r="BP153" s="12">
        <v>1197</v>
      </c>
      <c r="BQ153" s="12">
        <v>1497</v>
      </c>
      <c r="BR153" s="32">
        <v>0.444</v>
      </c>
      <c r="BS153" s="33">
        <v>0.887</v>
      </c>
      <c r="BT153" s="34">
        <f t="shared" si="86"/>
        <v>1859.307</v>
      </c>
      <c r="BU153" s="12">
        <v>1</v>
      </c>
      <c r="BV153" s="12">
        <v>0.89</v>
      </c>
      <c r="BW153" s="12">
        <v>4.01</v>
      </c>
      <c r="BX153" s="35">
        <f t="shared" si="87"/>
        <v>4.5689</v>
      </c>
      <c r="BY153" s="12">
        <v>1.225</v>
      </c>
      <c r="BZ153" s="12">
        <v>0.5</v>
      </c>
      <c r="CA153" s="36">
        <f t="shared" si="88"/>
        <v>5203.17999828375</v>
      </c>
      <c r="CB153"/>
      <c r="CC153"/>
      <c r="CD153"/>
      <c r="CE153"/>
    </row>
    <row r="154" s="1" customFormat="1" customHeight="1" spans="26:83">
      <c r="Z154" s="12">
        <v>1197</v>
      </c>
      <c r="AA154" s="12">
        <v>1354</v>
      </c>
      <c r="AB154" s="32">
        <v>0.577</v>
      </c>
      <c r="AC154" s="33">
        <v>1.153</v>
      </c>
      <c r="AD154" s="34">
        <f t="shared" si="80"/>
        <v>2251.831</v>
      </c>
      <c r="AE154" s="12">
        <v>1</v>
      </c>
      <c r="AF154" s="12">
        <v>0.89</v>
      </c>
      <c r="AG154" s="12">
        <v>3.21</v>
      </c>
      <c r="AH154" s="35">
        <f t="shared" si="81"/>
        <v>3.8569</v>
      </c>
      <c r="AI154" s="12">
        <v>1.225</v>
      </c>
      <c r="AJ154" s="12">
        <v>0.5</v>
      </c>
      <c r="AK154" s="36">
        <f t="shared" si="82"/>
        <v>5319.61577763875</v>
      </c>
      <c r="AL154"/>
      <c r="AM154"/>
      <c r="AN154"/>
      <c r="AO154"/>
      <c r="AU154" s="12">
        <v>1197</v>
      </c>
      <c r="AV154" s="12">
        <v>1497</v>
      </c>
      <c r="AW154" s="32">
        <v>0.577</v>
      </c>
      <c r="AX154" s="33">
        <v>1.153</v>
      </c>
      <c r="AY154" s="34">
        <f t="shared" si="83"/>
        <v>2416.71</v>
      </c>
      <c r="AZ154" s="12">
        <v>1</v>
      </c>
      <c r="BA154" s="12">
        <v>0.89</v>
      </c>
      <c r="BB154" s="12">
        <v>3.21</v>
      </c>
      <c r="BC154" s="35">
        <f t="shared" si="84"/>
        <v>3.8569</v>
      </c>
      <c r="BD154" s="12">
        <v>1.225</v>
      </c>
      <c r="BE154" s="12">
        <v>0.5</v>
      </c>
      <c r="BF154" s="36">
        <f t="shared" si="85"/>
        <v>5709.1178893875</v>
      </c>
      <c r="BG154"/>
      <c r="BH154"/>
      <c r="BI154"/>
      <c r="BJ154"/>
      <c r="BP154" s="12">
        <v>1197</v>
      </c>
      <c r="BQ154" s="12">
        <v>1497</v>
      </c>
      <c r="BR154" s="32">
        <v>0.577</v>
      </c>
      <c r="BS154" s="33">
        <v>1.153</v>
      </c>
      <c r="BT154" s="34">
        <f t="shared" si="86"/>
        <v>2416.71</v>
      </c>
      <c r="BU154" s="12">
        <v>1</v>
      </c>
      <c r="BV154" s="12">
        <v>0.89</v>
      </c>
      <c r="BW154" s="12">
        <v>4.01</v>
      </c>
      <c r="BX154" s="35">
        <f t="shared" si="87"/>
        <v>4.5689</v>
      </c>
      <c r="BY154" s="12">
        <v>1.225</v>
      </c>
      <c r="BZ154" s="12">
        <v>0.5</v>
      </c>
      <c r="CA154" s="36">
        <f t="shared" si="88"/>
        <v>6763.0451203875</v>
      </c>
      <c r="CB154"/>
      <c r="CC154"/>
      <c r="CD154"/>
      <c r="CE154"/>
    </row>
    <row r="155" s="1" customFormat="1" customHeight="1" spans="26:83">
      <c r="Z155" s="12">
        <v>1197</v>
      </c>
      <c r="AA155" s="12">
        <v>1354</v>
      </c>
      <c r="AB155" s="32">
        <v>0.444</v>
      </c>
      <c r="AC155" s="33">
        <v>0.887</v>
      </c>
      <c r="AD155" s="34">
        <f t="shared" si="80"/>
        <v>1732.466</v>
      </c>
      <c r="AE155" s="12">
        <v>1</v>
      </c>
      <c r="AF155" s="12">
        <v>0.89</v>
      </c>
      <c r="AG155" s="12">
        <v>3.21</v>
      </c>
      <c r="AH155" s="35">
        <f t="shared" si="81"/>
        <v>3.8569</v>
      </c>
      <c r="AI155" s="12">
        <v>1.225</v>
      </c>
      <c r="AJ155" s="12">
        <v>0.5</v>
      </c>
      <c r="AK155" s="36">
        <f t="shared" si="82"/>
        <v>4092.6932206825</v>
      </c>
      <c r="AL155"/>
      <c r="AM155"/>
      <c r="AN155"/>
      <c r="AO155"/>
      <c r="AU155" s="12">
        <v>1197</v>
      </c>
      <c r="AV155" s="12">
        <v>1497</v>
      </c>
      <c r="AW155" s="32">
        <v>0.444</v>
      </c>
      <c r="AX155" s="33">
        <v>0.887</v>
      </c>
      <c r="AY155" s="34">
        <f t="shared" si="83"/>
        <v>1859.307</v>
      </c>
      <c r="AZ155" s="12">
        <v>1</v>
      </c>
      <c r="BA155" s="12">
        <v>0.89</v>
      </c>
      <c r="BB155" s="12">
        <v>3.21</v>
      </c>
      <c r="BC155" s="35">
        <f t="shared" si="84"/>
        <v>3.8569</v>
      </c>
      <c r="BD155" s="12">
        <v>1.225</v>
      </c>
      <c r="BE155" s="12">
        <v>0.5</v>
      </c>
      <c r="BF155" s="36">
        <f t="shared" si="85"/>
        <v>4392.33621558375</v>
      </c>
      <c r="BG155"/>
      <c r="BH155"/>
      <c r="BI155"/>
      <c r="BJ155"/>
      <c r="BP155" s="12">
        <v>1197</v>
      </c>
      <c r="BQ155" s="12">
        <v>1497</v>
      </c>
      <c r="BR155" s="32">
        <v>0.444</v>
      </c>
      <c r="BS155" s="33">
        <v>0.887</v>
      </c>
      <c r="BT155" s="34">
        <f t="shared" si="86"/>
        <v>1859.307</v>
      </c>
      <c r="BU155" s="12">
        <v>1</v>
      </c>
      <c r="BV155" s="12">
        <v>0.89</v>
      </c>
      <c r="BW155" s="12">
        <v>4.01</v>
      </c>
      <c r="BX155" s="35">
        <f t="shared" si="87"/>
        <v>4.5689</v>
      </c>
      <c r="BY155" s="12">
        <v>1.225</v>
      </c>
      <c r="BZ155" s="12">
        <v>0.5</v>
      </c>
      <c r="CA155" s="36">
        <f t="shared" si="88"/>
        <v>5203.17999828375</v>
      </c>
      <c r="CB155"/>
      <c r="CC155"/>
      <c r="CD155"/>
      <c r="CE155"/>
    </row>
    <row r="156" s="1" customFormat="1" customHeight="1" spans="26:83">
      <c r="Z156" s="12">
        <v>1197</v>
      </c>
      <c r="AA156" s="12">
        <v>1354</v>
      </c>
      <c r="AB156" s="32">
        <v>0.577</v>
      </c>
      <c r="AC156" s="33">
        <v>1.153</v>
      </c>
      <c r="AD156" s="34">
        <f t="shared" si="80"/>
        <v>2251.831</v>
      </c>
      <c r="AE156" s="12">
        <v>1</v>
      </c>
      <c r="AF156" s="12">
        <v>0.89</v>
      </c>
      <c r="AG156" s="12">
        <v>3.21</v>
      </c>
      <c r="AH156" s="35">
        <f t="shared" si="81"/>
        <v>3.8569</v>
      </c>
      <c r="AI156" s="12">
        <v>1.225</v>
      </c>
      <c r="AJ156" s="12">
        <v>0.5</v>
      </c>
      <c r="AK156" s="36">
        <f t="shared" si="82"/>
        <v>5319.61577763875</v>
      </c>
      <c r="AL156"/>
      <c r="AM156"/>
      <c r="AN156"/>
      <c r="AO156"/>
      <c r="AU156" s="12">
        <v>1197</v>
      </c>
      <c r="AV156" s="12">
        <v>1497</v>
      </c>
      <c r="AW156" s="32">
        <v>0.577</v>
      </c>
      <c r="AX156" s="33">
        <v>1.153</v>
      </c>
      <c r="AY156" s="34">
        <f t="shared" si="83"/>
        <v>2416.71</v>
      </c>
      <c r="AZ156" s="12">
        <v>1</v>
      </c>
      <c r="BA156" s="12">
        <v>0.89</v>
      </c>
      <c r="BB156" s="12">
        <v>3.21</v>
      </c>
      <c r="BC156" s="35">
        <f t="shared" si="84"/>
        <v>3.8569</v>
      </c>
      <c r="BD156" s="12">
        <v>1.225</v>
      </c>
      <c r="BE156" s="12">
        <v>0.5</v>
      </c>
      <c r="BF156" s="36">
        <f t="shared" si="85"/>
        <v>5709.1178893875</v>
      </c>
      <c r="BG156"/>
      <c r="BH156"/>
      <c r="BI156"/>
      <c r="BJ156"/>
      <c r="BP156" s="12">
        <v>1197</v>
      </c>
      <c r="BQ156" s="12">
        <v>1497</v>
      </c>
      <c r="BR156" s="32">
        <v>0.577</v>
      </c>
      <c r="BS156" s="33">
        <v>1.153</v>
      </c>
      <c r="BT156" s="34">
        <f t="shared" si="86"/>
        <v>2416.71</v>
      </c>
      <c r="BU156" s="12">
        <v>1</v>
      </c>
      <c r="BV156" s="12">
        <v>0.89</v>
      </c>
      <c r="BW156" s="12">
        <v>4.01</v>
      </c>
      <c r="BX156" s="35">
        <f t="shared" si="87"/>
        <v>4.5689</v>
      </c>
      <c r="BY156" s="12">
        <v>1.225</v>
      </c>
      <c r="BZ156" s="12">
        <v>0.5</v>
      </c>
      <c r="CA156" s="36">
        <f t="shared" si="88"/>
        <v>6763.0451203875</v>
      </c>
      <c r="CB156"/>
      <c r="CC156"/>
      <c r="CD156"/>
      <c r="CE156"/>
    </row>
    <row r="157" s="1" customFormat="1" customHeight="1" spans="26:83">
      <c r="Z157" s="12">
        <v>1197</v>
      </c>
      <c r="AA157" s="12">
        <v>1354</v>
      </c>
      <c r="AB157" s="32">
        <v>0.444</v>
      </c>
      <c r="AC157" s="33">
        <v>0.887</v>
      </c>
      <c r="AD157" s="34">
        <f t="shared" si="80"/>
        <v>1732.466</v>
      </c>
      <c r="AE157" s="12">
        <v>1</v>
      </c>
      <c r="AF157" s="12">
        <v>0.89</v>
      </c>
      <c r="AG157" s="12">
        <v>3.21</v>
      </c>
      <c r="AH157" s="35">
        <f t="shared" si="81"/>
        <v>3.8569</v>
      </c>
      <c r="AI157" s="12">
        <v>1.225</v>
      </c>
      <c r="AJ157" s="12">
        <v>0.5</v>
      </c>
      <c r="AK157" s="36">
        <f t="shared" si="82"/>
        <v>4092.6932206825</v>
      </c>
      <c r="AL157"/>
      <c r="AM157"/>
      <c r="AN157"/>
      <c r="AO157"/>
      <c r="AU157" s="12">
        <v>1197</v>
      </c>
      <c r="AV157" s="12">
        <v>1497</v>
      </c>
      <c r="AW157" s="32">
        <v>0.444</v>
      </c>
      <c r="AX157" s="33">
        <v>0.887</v>
      </c>
      <c r="AY157" s="34">
        <f t="shared" si="83"/>
        <v>1859.307</v>
      </c>
      <c r="AZ157" s="12">
        <v>1</v>
      </c>
      <c r="BA157" s="12">
        <v>0.89</v>
      </c>
      <c r="BB157" s="12">
        <v>3.21</v>
      </c>
      <c r="BC157" s="35">
        <f t="shared" si="84"/>
        <v>3.8569</v>
      </c>
      <c r="BD157" s="12">
        <v>1.225</v>
      </c>
      <c r="BE157" s="12">
        <v>0.5</v>
      </c>
      <c r="BF157" s="36">
        <f t="shared" si="85"/>
        <v>4392.33621558375</v>
      </c>
      <c r="BG157"/>
      <c r="BH157"/>
      <c r="BI157"/>
      <c r="BJ157"/>
      <c r="BP157" s="12">
        <v>1197</v>
      </c>
      <c r="BQ157" s="12">
        <v>1497</v>
      </c>
      <c r="BR157" s="32">
        <v>0.444</v>
      </c>
      <c r="BS157" s="33">
        <v>0.887</v>
      </c>
      <c r="BT157" s="34">
        <f t="shared" si="86"/>
        <v>1859.307</v>
      </c>
      <c r="BU157" s="12">
        <v>1</v>
      </c>
      <c r="BV157" s="12">
        <v>0.89</v>
      </c>
      <c r="BW157" s="12">
        <v>4.01</v>
      </c>
      <c r="BX157" s="35">
        <f t="shared" si="87"/>
        <v>4.5689</v>
      </c>
      <c r="BY157" s="12">
        <v>1.225</v>
      </c>
      <c r="BZ157" s="12">
        <v>0.5</v>
      </c>
      <c r="CA157" s="36">
        <f t="shared" si="88"/>
        <v>5203.17999828375</v>
      </c>
      <c r="CB157"/>
      <c r="CC157"/>
      <c r="CD157"/>
      <c r="CE157"/>
    </row>
    <row r="158" s="1" customFormat="1" customHeight="1" spans="26:83">
      <c r="Z158" s="12">
        <v>1197</v>
      </c>
      <c r="AA158" s="12">
        <v>1354</v>
      </c>
      <c r="AB158" s="32">
        <v>0.577</v>
      </c>
      <c r="AC158" s="33">
        <v>1.153</v>
      </c>
      <c r="AD158" s="34">
        <f t="shared" si="80"/>
        <v>2251.831</v>
      </c>
      <c r="AE158" s="12">
        <v>1</v>
      </c>
      <c r="AF158" s="12">
        <v>0.89</v>
      </c>
      <c r="AG158" s="12">
        <v>3.21</v>
      </c>
      <c r="AH158" s="35">
        <f t="shared" si="81"/>
        <v>3.8569</v>
      </c>
      <c r="AI158" s="12">
        <v>1.225</v>
      </c>
      <c r="AJ158" s="12">
        <v>0.5</v>
      </c>
      <c r="AK158" s="36">
        <f t="shared" si="82"/>
        <v>5319.61577763875</v>
      </c>
      <c r="AL158"/>
      <c r="AM158"/>
      <c r="AN158"/>
      <c r="AO158"/>
      <c r="AU158" s="12">
        <v>1197</v>
      </c>
      <c r="AV158" s="12">
        <v>1497</v>
      </c>
      <c r="AW158" s="32">
        <v>0.577</v>
      </c>
      <c r="AX158" s="33">
        <v>1.153</v>
      </c>
      <c r="AY158" s="34">
        <f t="shared" si="83"/>
        <v>2416.71</v>
      </c>
      <c r="AZ158" s="12">
        <v>1</v>
      </c>
      <c r="BA158" s="12">
        <v>0.89</v>
      </c>
      <c r="BB158" s="12">
        <v>3.21</v>
      </c>
      <c r="BC158" s="35">
        <f t="shared" si="84"/>
        <v>3.8569</v>
      </c>
      <c r="BD158" s="12">
        <v>1.225</v>
      </c>
      <c r="BE158" s="12">
        <v>0.5</v>
      </c>
      <c r="BF158" s="36">
        <f t="shared" si="85"/>
        <v>5709.1178893875</v>
      </c>
      <c r="BG158"/>
      <c r="BH158"/>
      <c r="BI158"/>
      <c r="BJ158"/>
      <c r="BP158" s="12">
        <v>1197</v>
      </c>
      <c r="BQ158" s="12">
        <v>1497</v>
      </c>
      <c r="BR158" s="32">
        <v>0.577</v>
      </c>
      <c r="BS158" s="33">
        <v>1.153</v>
      </c>
      <c r="BT158" s="34">
        <f t="shared" si="86"/>
        <v>2416.71</v>
      </c>
      <c r="BU158" s="12">
        <v>1</v>
      </c>
      <c r="BV158" s="12">
        <v>0.89</v>
      </c>
      <c r="BW158" s="12">
        <v>4.01</v>
      </c>
      <c r="BX158" s="35">
        <f t="shared" si="87"/>
        <v>4.5689</v>
      </c>
      <c r="BY158" s="12">
        <v>1.225</v>
      </c>
      <c r="BZ158" s="12">
        <v>0.5</v>
      </c>
      <c r="CA158" s="36">
        <f t="shared" si="88"/>
        <v>6763.0451203875</v>
      </c>
      <c r="CB158"/>
      <c r="CC158"/>
      <c r="CD158"/>
      <c r="CE158"/>
    </row>
    <row r="159" s="1" customFormat="1" customHeight="1" spans="26:83">
      <c r="Z159" s="12">
        <v>1197</v>
      </c>
      <c r="AA159" s="12">
        <v>1354</v>
      </c>
      <c r="AB159" s="32">
        <v>4.04</v>
      </c>
      <c r="AC159" s="33">
        <v>8.09</v>
      </c>
      <c r="AD159" s="34">
        <f t="shared" si="80"/>
        <v>15789.74</v>
      </c>
      <c r="AE159" s="12">
        <v>2.2</v>
      </c>
      <c r="AF159" s="12">
        <v>0.89</v>
      </c>
      <c r="AG159" s="12">
        <v>3.21</v>
      </c>
      <c r="AH159" s="35">
        <f t="shared" si="81"/>
        <v>3.8569</v>
      </c>
      <c r="AI159" s="12">
        <v>1.225</v>
      </c>
      <c r="AJ159" s="12">
        <v>0.5</v>
      </c>
      <c r="AK159" s="36">
        <f t="shared" si="82"/>
        <v>82062.006457585</v>
      </c>
      <c r="AL159"/>
      <c r="AM159"/>
      <c r="AN159"/>
      <c r="AO159"/>
      <c r="AU159" s="12">
        <v>1197</v>
      </c>
      <c r="AV159" s="12">
        <v>1497</v>
      </c>
      <c r="AW159" s="32">
        <v>4.04</v>
      </c>
      <c r="AX159" s="33">
        <v>8.09</v>
      </c>
      <c r="AY159" s="34">
        <f t="shared" si="83"/>
        <v>16946.61</v>
      </c>
      <c r="AZ159" s="12">
        <v>2.2</v>
      </c>
      <c r="BA159" s="12">
        <v>0.89</v>
      </c>
      <c r="BB159" s="12">
        <v>3.21</v>
      </c>
      <c r="BC159" s="35">
        <f t="shared" si="84"/>
        <v>3.8569</v>
      </c>
      <c r="BD159" s="12">
        <v>1.225</v>
      </c>
      <c r="BE159" s="12">
        <v>0.5</v>
      </c>
      <c r="BF159" s="36">
        <f t="shared" si="85"/>
        <v>88074.4596968775</v>
      </c>
      <c r="BG159"/>
      <c r="BH159"/>
      <c r="BI159"/>
      <c r="BJ159"/>
      <c r="BP159" s="12">
        <v>1197</v>
      </c>
      <c r="BQ159" s="12">
        <v>1497</v>
      </c>
      <c r="BR159" s="32">
        <v>4.04</v>
      </c>
      <c r="BS159" s="33">
        <v>8.09</v>
      </c>
      <c r="BT159" s="34">
        <f t="shared" si="86"/>
        <v>16946.61</v>
      </c>
      <c r="BU159" s="12">
        <v>2.2</v>
      </c>
      <c r="BV159" s="12">
        <v>0.89</v>
      </c>
      <c r="BW159" s="12">
        <v>4.01</v>
      </c>
      <c r="BX159" s="35">
        <f t="shared" si="87"/>
        <v>4.5689</v>
      </c>
      <c r="BY159" s="12">
        <v>1.225</v>
      </c>
      <c r="BZ159" s="12">
        <v>0.5</v>
      </c>
      <c r="CA159" s="36">
        <f t="shared" si="88"/>
        <v>104333.376263077</v>
      </c>
      <c r="CB159"/>
      <c r="CC159"/>
      <c r="CD159"/>
      <c r="CE159"/>
    </row>
    <row r="160" s="1" customFormat="1" customHeight="1" spans="26:83">
      <c r="Z160" s="12">
        <v>1197</v>
      </c>
      <c r="AA160" s="12">
        <v>1354</v>
      </c>
      <c r="AB160" s="32">
        <v>6.07</v>
      </c>
      <c r="AC160" s="33">
        <v>12.13</v>
      </c>
      <c r="AD160" s="34">
        <f t="shared" si="80"/>
        <v>23689.81</v>
      </c>
      <c r="AE160" s="12">
        <v>2.2</v>
      </c>
      <c r="AF160" s="12">
        <v>0.89</v>
      </c>
      <c r="AG160" s="12">
        <v>3.21</v>
      </c>
      <c r="AH160" s="35">
        <f t="shared" si="81"/>
        <v>3.8569</v>
      </c>
      <c r="AI160" s="12">
        <v>1.225</v>
      </c>
      <c r="AJ160" s="12">
        <v>0.5</v>
      </c>
      <c r="AK160" s="36">
        <f t="shared" si="82"/>
        <v>123120.034984678</v>
      </c>
      <c r="AL160"/>
      <c r="AM160"/>
      <c r="AN160"/>
      <c r="AO160"/>
      <c r="AU160" s="12">
        <v>1197</v>
      </c>
      <c r="AV160" s="12">
        <v>1497</v>
      </c>
      <c r="AW160" s="32">
        <v>6.07</v>
      </c>
      <c r="AX160" s="33">
        <v>12.13</v>
      </c>
      <c r="AY160" s="34">
        <f t="shared" si="83"/>
        <v>25424.4</v>
      </c>
      <c r="AZ160" s="12">
        <v>2.2</v>
      </c>
      <c r="BA160" s="12">
        <v>0.89</v>
      </c>
      <c r="BB160" s="12">
        <v>3.21</v>
      </c>
      <c r="BC160" s="35">
        <f t="shared" si="84"/>
        <v>3.8569</v>
      </c>
      <c r="BD160" s="12">
        <v>1.225</v>
      </c>
      <c r="BE160" s="12">
        <v>0.5</v>
      </c>
      <c r="BF160" s="36">
        <f t="shared" si="85"/>
        <v>132134.9988651</v>
      </c>
      <c r="BG160"/>
      <c r="BH160"/>
      <c r="BI160"/>
      <c r="BJ160"/>
      <c r="BP160" s="12">
        <v>1197</v>
      </c>
      <c r="BQ160" s="12">
        <v>1497</v>
      </c>
      <c r="BR160" s="32">
        <v>6.07</v>
      </c>
      <c r="BS160" s="33">
        <v>12.13</v>
      </c>
      <c r="BT160" s="34">
        <f t="shared" si="86"/>
        <v>25424.4</v>
      </c>
      <c r="BU160" s="12">
        <v>2.2</v>
      </c>
      <c r="BV160" s="12">
        <v>0.89</v>
      </c>
      <c r="BW160" s="12">
        <v>4.01</v>
      </c>
      <c r="BX160" s="35">
        <f t="shared" si="87"/>
        <v>4.5689</v>
      </c>
      <c r="BY160" s="12">
        <v>1.225</v>
      </c>
      <c r="BZ160" s="12">
        <v>0.5</v>
      </c>
      <c r="CA160" s="36">
        <f t="shared" si="88"/>
        <v>156527.6767131</v>
      </c>
      <c r="CB160"/>
      <c r="CC160"/>
      <c r="CD160"/>
      <c r="CE160"/>
    </row>
    <row r="161" s="1" customFormat="1" customHeight="1" spans="26:83">
      <c r="Z161" s="37" t="s">
        <v>41</v>
      </c>
      <c r="AA161" s="37"/>
      <c r="AB161" s="37"/>
      <c r="AC161" s="37"/>
      <c r="AD161" s="37"/>
      <c r="AE161" s="38">
        <f>SUM(AK147:AK160)</f>
        <v>261655.89543219</v>
      </c>
      <c r="AF161" s="38"/>
      <c r="AG161" s="38"/>
      <c r="AH161" s="38"/>
      <c r="AI161" s="38"/>
      <c r="AJ161" s="38"/>
      <c r="AK161" s="38"/>
      <c r="AL161"/>
      <c r="AM161"/>
      <c r="AN161"/>
      <c r="AO161"/>
      <c r="AU161" s="37" t="s">
        <v>41</v>
      </c>
      <c r="AV161" s="37"/>
      <c r="AW161" s="37"/>
      <c r="AX161" s="37"/>
      <c r="AY161" s="37"/>
      <c r="AZ161" s="38">
        <f>SUM(BF147:BF160)</f>
        <v>280818.183191805</v>
      </c>
      <c r="BA161" s="38"/>
      <c r="BB161" s="38"/>
      <c r="BC161" s="38"/>
      <c r="BD161" s="38"/>
      <c r="BE161" s="38"/>
      <c r="BF161" s="38"/>
      <c r="BG161"/>
      <c r="BH161"/>
      <c r="BI161"/>
      <c r="BJ161"/>
      <c r="BP161" s="37" t="s">
        <v>41</v>
      </c>
      <c r="BQ161" s="37"/>
      <c r="BR161" s="37"/>
      <c r="BS161" s="37"/>
      <c r="BT161" s="37"/>
      <c r="BU161" s="38">
        <f>SUM(CA147:CA160)</f>
        <v>332658.403688205</v>
      </c>
      <c r="BV161" s="38"/>
      <c r="BW161" s="38"/>
      <c r="BX161" s="38"/>
      <c r="BY161" s="38"/>
      <c r="BZ161" s="38"/>
      <c r="CA161" s="38"/>
      <c r="CB161"/>
      <c r="CC161"/>
      <c r="CD161"/>
      <c r="CE161"/>
    </row>
    <row r="162" s="1" customFormat="1" customHeight="1" spans="26:83">
      <c r="Z162" s="37"/>
      <c r="AA162" s="37"/>
      <c r="AB162" s="37"/>
      <c r="AC162" s="37"/>
      <c r="AD162" s="37"/>
      <c r="AE162" s="38"/>
      <c r="AF162" s="38"/>
      <c r="AG162" s="38"/>
      <c r="AH162" s="38"/>
      <c r="AI162" s="38"/>
      <c r="AJ162" s="38"/>
      <c r="AK162" s="38"/>
      <c r="AL162"/>
      <c r="AM162"/>
      <c r="AN162"/>
      <c r="AO162"/>
      <c r="AU162" s="37"/>
      <c r="AV162" s="37"/>
      <c r="AW162" s="37"/>
      <c r="AX162" s="37"/>
      <c r="AY162" s="37"/>
      <c r="AZ162" s="38"/>
      <c r="BA162" s="38"/>
      <c r="BB162" s="38"/>
      <c r="BC162" s="38"/>
      <c r="BD162" s="38"/>
      <c r="BE162" s="38"/>
      <c r="BF162" s="38"/>
      <c r="BG162"/>
      <c r="BH162"/>
      <c r="BI162"/>
      <c r="BJ162"/>
      <c r="BP162" s="37"/>
      <c r="BQ162" s="37"/>
      <c r="BR162" s="37"/>
      <c r="BS162" s="37"/>
      <c r="BT162" s="37"/>
      <c r="BU162" s="38"/>
      <c r="BV162" s="38"/>
      <c r="BW162" s="38"/>
      <c r="BX162" s="38"/>
      <c r="BY162" s="38"/>
      <c r="BZ162" s="38"/>
      <c r="CA162" s="38"/>
      <c r="CB162"/>
      <c r="CC162"/>
      <c r="CD162"/>
      <c r="CE162"/>
    </row>
    <row r="163" s="1" customFormat="1" customHeight="1" spans="26:83">
      <c r="Z163" s="37"/>
      <c r="AA163" s="37"/>
      <c r="AB163" s="37"/>
      <c r="AC163" s="37"/>
      <c r="AD163" s="37"/>
      <c r="AE163" s="38"/>
      <c r="AF163" s="38"/>
      <c r="AG163" s="38"/>
      <c r="AH163" s="38"/>
      <c r="AI163" s="38"/>
      <c r="AJ163" s="38"/>
      <c r="AK163" s="38"/>
      <c r="AL163"/>
      <c r="AM163"/>
      <c r="AN163"/>
      <c r="AO163"/>
      <c r="AU163" s="37"/>
      <c r="AV163" s="37"/>
      <c r="AW163" s="37"/>
      <c r="AX163" s="37"/>
      <c r="AY163" s="37"/>
      <c r="AZ163" s="38"/>
      <c r="BA163" s="38"/>
      <c r="BB163" s="38"/>
      <c r="BC163" s="38"/>
      <c r="BD163" s="38"/>
      <c r="BE163" s="38"/>
      <c r="BF163" s="38"/>
      <c r="BG163"/>
      <c r="BH163"/>
      <c r="BI163"/>
      <c r="BJ163"/>
      <c r="BP163" s="37"/>
      <c r="BQ163" s="37"/>
      <c r="BR163" s="37"/>
      <c r="BS163" s="37"/>
      <c r="BT163" s="37"/>
      <c r="BU163" s="38"/>
      <c r="BV163" s="38"/>
      <c r="BW163" s="38"/>
      <c r="BX163" s="38"/>
      <c r="BY163" s="38"/>
      <c r="BZ163" s="38"/>
      <c r="CA163" s="38"/>
      <c r="CB163"/>
      <c r="CC163"/>
      <c r="CD163"/>
      <c r="CE163"/>
    </row>
    <row r="164" s="1" customFormat="1" customHeight="1" spans="26:83">
      <c r="Z164" s="39" t="s">
        <v>28</v>
      </c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/>
      <c r="AM164"/>
      <c r="AN164"/>
      <c r="AO164"/>
      <c r="AU164" s="39" t="s">
        <v>28</v>
      </c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/>
      <c r="BH164"/>
      <c r="BI164"/>
      <c r="BJ164"/>
      <c r="BP164" s="39" t="s">
        <v>28</v>
      </c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/>
      <c r="CC164"/>
      <c r="CD164"/>
      <c r="CE164"/>
    </row>
    <row r="165" s="1" customFormat="1" customHeight="1" spans="26:83">
      <c r="Z165" s="15" t="s">
        <v>6</v>
      </c>
      <c r="AA165" s="15"/>
      <c r="AB165" s="15"/>
      <c r="AC165" s="15"/>
      <c r="AD165" s="15"/>
      <c r="AE165" s="9" t="s">
        <v>32</v>
      </c>
      <c r="AF165" s="9"/>
      <c r="AG165" s="9"/>
      <c r="AH165" s="9"/>
      <c r="AI165" s="10" t="s">
        <v>33</v>
      </c>
      <c r="AJ165" s="10"/>
      <c r="AK165" s="40" t="s">
        <v>12</v>
      </c>
      <c r="AL165"/>
      <c r="AM165"/>
      <c r="AN165"/>
      <c r="AO165"/>
      <c r="AU165" s="15" t="s">
        <v>6</v>
      </c>
      <c r="AV165" s="15"/>
      <c r="AW165" s="15"/>
      <c r="AX165" s="15"/>
      <c r="AY165" s="15"/>
      <c r="AZ165" s="9" t="s">
        <v>32</v>
      </c>
      <c r="BA165" s="9"/>
      <c r="BB165" s="9"/>
      <c r="BC165" s="9"/>
      <c r="BD165" s="10" t="s">
        <v>33</v>
      </c>
      <c r="BE165" s="10"/>
      <c r="BF165" s="40" t="s">
        <v>12</v>
      </c>
      <c r="BG165"/>
      <c r="BH165"/>
      <c r="BI165"/>
      <c r="BJ165"/>
      <c r="BP165" s="15" t="s">
        <v>6</v>
      </c>
      <c r="BQ165" s="15"/>
      <c r="BR165" s="15"/>
      <c r="BS165" s="15"/>
      <c r="BT165" s="15"/>
      <c r="BU165" s="9" t="s">
        <v>32</v>
      </c>
      <c r="BV165" s="9"/>
      <c r="BW165" s="9"/>
      <c r="BX165" s="9"/>
      <c r="BY165" s="10" t="s">
        <v>33</v>
      </c>
      <c r="BZ165" s="10"/>
      <c r="CA165" s="40" t="s">
        <v>12</v>
      </c>
      <c r="CB165"/>
      <c r="CC165"/>
      <c r="CD165"/>
      <c r="CE165"/>
    </row>
    <row r="166" s="1" customFormat="1" customHeight="1" spans="26:83">
      <c r="Z166" s="15" t="s">
        <v>42</v>
      </c>
      <c r="AA166" s="15" t="s">
        <v>43</v>
      </c>
      <c r="AB166" s="15" t="s">
        <v>44</v>
      </c>
      <c r="AC166" s="15" t="s">
        <v>45</v>
      </c>
      <c r="AD166" s="15" t="s">
        <v>6</v>
      </c>
      <c r="AE166" s="9" t="s">
        <v>37</v>
      </c>
      <c r="AF166" s="9" t="s">
        <v>24</v>
      </c>
      <c r="AG166" s="9" t="s">
        <v>23</v>
      </c>
      <c r="AH166" s="35" t="s">
        <v>25</v>
      </c>
      <c r="AI166" s="10" t="s">
        <v>46</v>
      </c>
      <c r="AJ166" s="10" t="s">
        <v>47</v>
      </c>
      <c r="AK166" s="40"/>
      <c r="AL166"/>
      <c r="AM166"/>
      <c r="AN166"/>
      <c r="AO166"/>
      <c r="AU166" s="15" t="s">
        <v>42</v>
      </c>
      <c r="AV166" s="15" t="s">
        <v>43</v>
      </c>
      <c r="AW166" s="15" t="s">
        <v>44</v>
      </c>
      <c r="AX166" s="15" t="s">
        <v>45</v>
      </c>
      <c r="AY166" s="15" t="s">
        <v>6</v>
      </c>
      <c r="AZ166" s="9" t="s">
        <v>37</v>
      </c>
      <c r="BA166" s="9" t="s">
        <v>24</v>
      </c>
      <c r="BB166" s="9" t="s">
        <v>23</v>
      </c>
      <c r="BC166" s="35" t="s">
        <v>25</v>
      </c>
      <c r="BD166" s="10" t="s">
        <v>46</v>
      </c>
      <c r="BE166" s="10" t="s">
        <v>47</v>
      </c>
      <c r="BF166" s="40"/>
      <c r="BG166"/>
      <c r="BH166"/>
      <c r="BI166"/>
      <c r="BJ166"/>
      <c r="BP166" s="15" t="s">
        <v>42</v>
      </c>
      <c r="BQ166" s="15" t="s">
        <v>43</v>
      </c>
      <c r="BR166" s="15" t="s">
        <v>44</v>
      </c>
      <c r="BS166" s="15" t="s">
        <v>45</v>
      </c>
      <c r="BT166" s="15" t="s">
        <v>6</v>
      </c>
      <c r="BU166" s="9" t="s">
        <v>37</v>
      </c>
      <c r="BV166" s="9" t="s">
        <v>24</v>
      </c>
      <c r="BW166" s="9" t="s">
        <v>23</v>
      </c>
      <c r="BX166" s="35" t="s">
        <v>25</v>
      </c>
      <c r="BY166" s="10" t="s">
        <v>46</v>
      </c>
      <c r="BZ166" s="10" t="s">
        <v>47</v>
      </c>
      <c r="CA166" s="40"/>
      <c r="CB166"/>
      <c r="CC166"/>
      <c r="CD166"/>
      <c r="CE166"/>
    </row>
    <row r="167" s="1" customFormat="1" customHeight="1" spans="26:83">
      <c r="Z167" s="12">
        <v>34993</v>
      </c>
      <c r="AA167" s="13">
        <v>0.168</v>
      </c>
      <c r="AB167" s="12">
        <v>1</v>
      </c>
      <c r="AC167" s="12">
        <v>0</v>
      </c>
      <c r="AD167" s="15">
        <f t="shared" ref="AD167:AD176" si="89">Z167*AA167*AB167+AC167</f>
        <v>5878.824</v>
      </c>
      <c r="AE167" s="12">
        <v>1</v>
      </c>
      <c r="AF167" s="12">
        <v>2.04</v>
      </c>
      <c r="AG167" s="12">
        <v>0.98</v>
      </c>
      <c r="AH167" s="35">
        <f t="shared" ref="AH167:AH176" si="90">AF167*AG167+1</f>
        <v>2.9992</v>
      </c>
      <c r="AI167" s="12">
        <v>0.9</v>
      </c>
      <c r="AJ167" s="10">
        <v>0.5</v>
      </c>
      <c r="AK167" s="41">
        <f t="shared" ref="AK167:AK176" si="91">AD167*AE167*AH167*AI167*AJ167</f>
        <v>7934.29602336</v>
      </c>
      <c r="AL167"/>
      <c r="AM167"/>
      <c r="AN167"/>
      <c r="AO167"/>
      <c r="AU167" s="12">
        <v>40871</v>
      </c>
      <c r="AV167" s="13">
        <v>0.168</v>
      </c>
      <c r="AW167" s="12">
        <v>1</v>
      </c>
      <c r="AX167" s="12">
        <v>0</v>
      </c>
      <c r="AY167" s="15">
        <f t="shared" ref="AY167:AY176" si="92">AU167*AV167*AW167+AX167</f>
        <v>6866.328</v>
      </c>
      <c r="AZ167" s="12">
        <v>1</v>
      </c>
      <c r="BA167" s="12">
        <v>2.04</v>
      </c>
      <c r="BB167" s="12">
        <v>0.98</v>
      </c>
      <c r="BC167" s="35">
        <f t="shared" ref="BC167:BC176" si="93">BA167*BB167+1</f>
        <v>2.9992</v>
      </c>
      <c r="BD167" s="12">
        <v>0.9</v>
      </c>
      <c r="BE167" s="10">
        <v>0.5</v>
      </c>
      <c r="BF167" s="41">
        <f t="shared" ref="BF167:BF176" si="94">AY167*AZ167*BC167*BD167*BE167</f>
        <v>9267.07092192</v>
      </c>
      <c r="BG167"/>
      <c r="BH167"/>
      <c r="BI167"/>
      <c r="BJ167"/>
      <c r="BP167" s="12">
        <v>40871</v>
      </c>
      <c r="BQ167" s="13">
        <v>0.1989</v>
      </c>
      <c r="BR167" s="12">
        <v>1</v>
      </c>
      <c r="BS167" s="12">
        <v>0</v>
      </c>
      <c r="BT167" s="15">
        <f t="shared" ref="BT167:BT176" si="95">BP167*BQ167*BR167+BS167</f>
        <v>8129.2419</v>
      </c>
      <c r="BU167" s="12">
        <v>1</v>
      </c>
      <c r="BV167" s="12">
        <v>2.84</v>
      </c>
      <c r="BW167" s="12">
        <v>0.98</v>
      </c>
      <c r="BX167" s="35">
        <f t="shared" ref="BX167:BX176" si="96">BV167*BW167+1</f>
        <v>3.7832</v>
      </c>
      <c r="BY167" s="12">
        <v>0.9</v>
      </c>
      <c r="BZ167" s="10">
        <v>0.5</v>
      </c>
      <c r="CA167" s="41">
        <f t="shared" ref="CA167:CA176" si="97">BT167*BU167*BX167*BY167*BZ167</f>
        <v>13839.546580236</v>
      </c>
      <c r="CB167"/>
      <c r="CC167"/>
      <c r="CD167"/>
      <c r="CE167"/>
    </row>
    <row r="168" s="1" customFormat="1" customHeight="1" spans="26:83">
      <c r="Z168" s="12">
        <v>34993</v>
      </c>
      <c r="AA168" s="13">
        <v>0.168</v>
      </c>
      <c r="AB168" s="12">
        <v>1</v>
      </c>
      <c r="AC168" s="12">
        <v>0</v>
      </c>
      <c r="AD168" s="15">
        <f t="shared" si="89"/>
        <v>5878.824</v>
      </c>
      <c r="AE168" s="12">
        <v>1</v>
      </c>
      <c r="AF168" s="12">
        <v>2.04</v>
      </c>
      <c r="AG168" s="12">
        <v>0.98</v>
      </c>
      <c r="AH168" s="35">
        <f t="shared" si="90"/>
        <v>2.9992</v>
      </c>
      <c r="AI168" s="12">
        <v>0.9</v>
      </c>
      <c r="AJ168" s="10">
        <v>0.5</v>
      </c>
      <c r="AK168" s="41">
        <f t="shared" si="91"/>
        <v>7934.29602336</v>
      </c>
      <c r="AL168"/>
      <c r="AM168"/>
      <c r="AN168"/>
      <c r="AO168"/>
      <c r="AU168" s="12">
        <v>40871</v>
      </c>
      <c r="AV168" s="13">
        <v>0.168</v>
      </c>
      <c r="AW168" s="12">
        <v>1</v>
      </c>
      <c r="AX168" s="12">
        <v>0</v>
      </c>
      <c r="AY168" s="15">
        <f t="shared" si="92"/>
        <v>6866.328</v>
      </c>
      <c r="AZ168" s="12">
        <v>1</v>
      </c>
      <c r="BA168" s="12">
        <v>2.04</v>
      </c>
      <c r="BB168" s="12">
        <v>0.98</v>
      </c>
      <c r="BC168" s="35">
        <f t="shared" si="93"/>
        <v>2.9992</v>
      </c>
      <c r="BD168" s="12">
        <v>0.9</v>
      </c>
      <c r="BE168" s="10">
        <v>0.5</v>
      </c>
      <c r="BF168" s="41">
        <f t="shared" si="94"/>
        <v>9267.07092192</v>
      </c>
      <c r="BG168"/>
      <c r="BH168"/>
      <c r="BI168"/>
      <c r="BJ168"/>
      <c r="BP168" s="12">
        <v>40871</v>
      </c>
      <c r="BQ168" s="13">
        <v>0.1989</v>
      </c>
      <c r="BR168" s="12">
        <v>1</v>
      </c>
      <c r="BS168" s="12">
        <v>0</v>
      </c>
      <c r="BT168" s="15">
        <f t="shared" si="95"/>
        <v>8129.2419</v>
      </c>
      <c r="BU168" s="12">
        <v>1</v>
      </c>
      <c r="BV168" s="12">
        <v>2.84</v>
      </c>
      <c r="BW168" s="12">
        <v>0.98</v>
      </c>
      <c r="BX168" s="35">
        <f t="shared" si="96"/>
        <v>3.7832</v>
      </c>
      <c r="BY168" s="12">
        <v>0.9</v>
      </c>
      <c r="BZ168" s="10">
        <v>0.5</v>
      </c>
      <c r="CA168" s="41">
        <f t="shared" si="97"/>
        <v>13839.546580236</v>
      </c>
      <c r="CB168"/>
      <c r="CC168"/>
      <c r="CD168"/>
      <c r="CE168"/>
    </row>
    <row r="169" s="1" customFormat="1" customHeight="1" spans="26:83">
      <c r="Z169" s="12">
        <v>34993</v>
      </c>
      <c r="AA169" s="13">
        <v>0.168</v>
      </c>
      <c r="AB169" s="12">
        <v>1</v>
      </c>
      <c r="AC169" s="12">
        <v>0</v>
      </c>
      <c r="AD169" s="15">
        <f t="shared" si="89"/>
        <v>5878.824</v>
      </c>
      <c r="AE169" s="12">
        <v>1</v>
      </c>
      <c r="AF169" s="12">
        <v>2.04</v>
      </c>
      <c r="AG169" s="12">
        <v>0.98</v>
      </c>
      <c r="AH169" s="35">
        <f t="shared" si="90"/>
        <v>2.9992</v>
      </c>
      <c r="AI169" s="12">
        <v>0.9</v>
      </c>
      <c r="AJ169" s="10">
        <v>0.5</v>
      </c>
      <c r="AK169" s="41">
        <f t="shared" si="91"/>
        <v>7934.29602336</v>
      </c>
      <c r="AU169" s="12">
        <v>40871</v>
      </c>
      <c r="AV169" s="13">
        <v>0.168</v>
      </c>
      <c r="AW169" s="12">
        <v>1</v>
      </c>
      <c r="AX169" s="12">
        <v>0</v>
      </c>
      <c r="AY169" s="15">
        <f t="shared" si="92"/>
        <v>6866.328</v>
      </c>
      <c r="AZ169" s="12">
        <v>1</v>
      </c>
      <c r="BA169" s="12">
        <v>2.04</v>
      </c>
      <c r="BB169" s="12">
        <v>0.98</v>
      </c>
      <c r="BC169" s="35">
        <f t="shared" si="93"/>
        <v>2.9992</v>
      </c>
      <c r="BD169" s="12">
        <v>0.9</v>
      </c>
      <c r="BE169" s="10">
        <v>0.5</v>
      </c>
      <c r="BF169" s="41">
        <f t="shared" si="94"/>
        <v>9267.07092192</v>
      </c>
      <c r="BP169" s="12">
        <v>40871</v>
      </c>
      <c r="BQ169" s="13">
        <v>0.1989</v>
      </c>
      <c r="BR169" s="12">
        <v>1</v>
      </c>
      <c r="BS169" s="12">
        <v>0</v>
      </c>
      <c r="BT169" s="15">
        <f t="shared" si="95"/>
        <v>8129.2419</v>
      </c>
      <c r="BU169" s="12">
        <v>1</v>
      </c>
      <c r="BV169" s="12">
        <v>2.84</v>
      </c>
      <c r="BW169" s="12">
        <v>0.98</v>
      </c>
      <c r="BX169" s="35">
        <f t="shared" si="96"/>
        <v>3.7832</v>
      </c>
      <c r="BY169" s="12">
        <v>0.9</v>
      </c>
      <c r="BZ169" s="10">
        <v>0.5</v>
      </c>
      <c r="CA169" s="41">
        <f t="shared" si="97"/>
        <v>13839.546580236</v>
      </c>
    </row>
    <row r="170" s="1" customFormat="1" customHeight="1" spans="26:83">
      <c r="Z170" s="12">
        <v>34993</v>
      </c>
      <c r="AA170" s="13">
        <v>0.168</v>
      </c>
      <c r="AB170" s="12">
        <v>1</v>
      </c>
      <c r="AC170" s="12">
        <v>0</v>
      </c>
      <c r="AD170" s="15">
        <f t="shared" si="89"/>
        <v>5878.824</v>
      </c>
      <c r="AE170" s="12">
        <v>1</v>
      </c>
      <c r="AF170" s="12">
        <v>2.04</v>
      </c>
      <c r="AG170" s="12">
        <v>0.98</v>
      </c>
      <c r="AH170" s="35">
        <f t="shared" si="90"/>
        <v>2.9992</v>
      </c>
      <c r="AI170" s="12">
        <v>0.9</v>
      </c>
      <c r="AJ170" s="10">
        <v>0.5</v>
      </c>
      <c r="AK170" s="41">
        <f t="shared" si="91"/>
        <v>7934.29602336</v>
      </c>
      <c r="AU170" s="12">
        <v>40871</v>
      </c>
      <c r="AV170" s="13">
        <v>0.168</v>
      </c>
      <c r="AW170" s="12">
        <v>1</v>
      </c>
      <c r="AX170" s="12">
        <v>0</v>
      </c>
      <c r="AY170" s="15">
        <f t="shared" si="92"/>
        <v>6866.328</v>
      </c>
      <c r="AZ170" s="12">
        <v>1</v>
      </c>
      <c r="BA170" s="12">
        <v>2.04</v>
      </c>
      <c r="BB170" s="12">
        <v>0.98</v>
      </c>
      <c r="BC170" s="35">
        <f t="shared" si="93"/>
        <v>2.9992</v>
      </c>
      <c r="BD170" s="12">
        <v>0.9</v>
      </c>
      <c r="BE170" s="10">
        <v>0.5</v>
      </c>
      <c r="BF170" s="41">
        <f t="shared" si="94"/>
        <v>9267.07092192</v>
      </c>
      <c r="BP170" s="12">
        <v>40871</v>
      </c>
      <c r="BQ170" s="13">
        <v>0.1989</v>
      </c>
      <c r="BR170" s="12">
        <v>1</v>
      </c>
      <c r="BS170" s="12">
        <v>0</v>
      </c>
      <c r="BT170" s="15">
        <f t="shared" si="95"/>
        <v>8129.2419</v>
      </c>
      <c r="BU170" s="12">
        <v>1</v>
      </c>
      <c r="BV170" s="12">
        <v>2.84</v>
      </c>
      <c r="BW170" s="12">
        <v>0.98</v>
      </c>
      <c r="BX170" s="35">
        <f t="shared" si="96"/>
        <v>3.7832</v>
      </c>
      <c r="BY170" s="12">
        <v>0.9</v>
      </c>
      <c r="BZ170" s="10">
        <v>0.5</v>
      </c>
      <c r="CA170" s="41">
        <f t="shared" si="97"/>
        <v>13839.546580236</v>
      </c>
    </row>
    <row r="171" s="1" customFormat="1" customHeight="1" spans="26:83">
      <c r="Z171" s="12">
        <v>34993</v>
      </c>
      <c r="AA171" s="13">
        <v>0.168</v>
      </c>
      <c r="AB171" s="12">
        <v>1</v>
      </c>
      <c r="AC171" s="12">
        <v>0</v>
      </c>
      <c r="AD171" s="15">
        <f t="shared" si="89"/>
        <v>5878.824</v>
      </c>
      <c r="AE171" s="12">
        <v>1</v>
      </c>
      <c r="AF171" s="12">
        <v>2.04</v>
      </c>
      <c r="AG171" s="12">
        <v>0.98</v>
      </c>
      <c r="AH171" s="35">
        <f t="shared" si="90"/>
        <v>2.9992</v>
      </c>
      <c r="AI171" s="12">
        <v>0.9</v>
      </c>
      <c r="AJ171" s="10">
        <v>0.5</v>
      </c>
      <c r="AK171" s="41">
        <f t="shared" si="91"/>
        <v>7934.29602336</v>
      </c>
      <c r="AU171" s="12">
        <v>40871</v>
      </c>
      <c r="AV171" s="13">
        <v>0.168</v>
      </c>
      <c r="AW171" s="12">
        <v>1</v>
      </c>
      <c r="AX171" s="12">
        <v>0</v>
      </c>
      <c r="AY171" s="15">
        <f t="shared" si="92"/>
        <v>6866.328</v>
      </c>
      <c r="AZ171" s="12">
        <v>1</v>
      </c>
      <c r="BA171" s="12">
        <v>2.04</v>
      </c>
      <c r="BB171" s="12">
        <v>0.98</v>
      </c>
      <c r="BC171" s="35">
        <f t="shared" si="93"/>
        <v>2.9992</v>
      </c>
      <c r="BD171" s="12">
        <v>0.9</v>
      </c>
      <c r="BE171" s="10">
        <v>0.5</v>
      </c>
      <c r="BF171" s="41">
        <f t="shared" si="94"/>
        <v>9267.07092192</v>
      </c>
      <c r="BP171" s="12">
        <v>40871</v>
      </c>
      <c r="BQ171" s="13">
        <v>0.1989</v>
      </c>
      <c r="BR171" s="12">
        <v>1</v>
      </c>
      <c r="BS171" s="12">
        <v>0</v>
      </c>
      <c r="BT171" s="15">
        <f t="shared" si="95"/>
        <v>8129.2419</v>
      </c>
      <c r="BU171" s="12">
        <v>1</v>
      </c>
      <c r="BV171" s="12">
        <v>2.84</v>
      </c>
      <c r="BW171" s="12">
        <v>0.98</v>
      </c>
      <c r="BX171" s="35">
        <f t="shared" si="96"/>
        <v>3.7832</v>
      </c>
      <c r="BY171" s="12">
        <v>0.9</v>
      </c>
      <c r="BZ171" s="10">
        <v>0.5</v>
      </c>
      <c r="CA171" s="41">
        <f t="shared" si="97"/>
        <v>13839.546580236</v>
      </c>
    </row>
    <row r="172" s="1" customFormat="1" customHeight="1" spans="26:83">
      <c r="Z172" s="12">
        <v>34993</v>
      </c>
      <c r="AA172" s="13">
        <v>0.168</v>
      </c>
      <c r="AB172" s="12">
        <v>1</v>
      </c>
      <c r="AC172" s="12">
        <v>0</v>
      </c>
      <c r="AD172" s="15">
        <f t="shared" si="89"/>
        <v>5878.824</v>
      </c>
      <c r="AE172" s="12">
        <v>1</v>
      </c>
      <c r="AF172" s="12">
        <v>2.04</v>
      </c>
      <c r="AG172" s="12">
        <v>0.98</v>
      </c>
      <c r="AH172" s="35">
        <f t="shared" si="90"/>
        <v>2.9992</v>
      </c>
      <c r="AI172" s="12">
        <v>0.9</v>
      </c>
      <c r="AJ172" s="10">
        <v>0.5</v>
      </c>
      <c r="AK172" s="41">
        <f t="shared" si="91"/>
        <v>7934.29602336</v>
      </c>
      <c r="AU172" s="12">
        <v>40871</v>
      </c>
      <c r="AV172" s="13">
        <v>0.168</v>
      </c>
      <c r="AW172" s="12">
        <v>1</v>
      </c>
      <c r="AX172" s="12">
        <v>0</v>
      </c>
      <c r="AY172" s="15">
        <f t="shared" si="92"/>
        <v>6866.328</v>
      </c>
      <c r="AZ172" s="12">
        <v>1</v>
      </c>
      <c r="BA172" s="12">
        <v>2.04</v>
      </c>
      <c r="BB172" s="12">
        <v>0.98</v>
      </c>
      <c r="BC172" s="35">
        <f t="shared" si="93"/>
        <v>2.9992</v>
      </c>
      <c r="BD172" s="12">
        <v>0.9</v>
      </c>
      <c r="BE172" s="10">
        <v>0.5</v>
      </c>
      <c r="BF172" s="41">
        <f t="shared" si="94"/>
        <v>9267.07092192</v>
      </c>
      <c r="BP172" s="12">
        <v>40871</v>
      </c>
      <c r="BQ172" s="13">
        <v>0.1989</v>
      </c>
      <c r="BR172" s="12">
        <v>1</v>
      </c>
      <c r="BS172" s="12">
        <v>0</v>
      </c>
      <c r="BT172" s="15">
        <f t="shared" si="95"/>
        <v>8129.2419</v>
      </c>
      <c r="BU172" s="12">
        <v>1</v>
      </c>
      <c r="BV172" s="12">
        <v>2.84</v>
      </c>
      <c r="BW172" s="12">
        <v>0.98</v>
      </c>
      <c r="BX172" s="35">
        <f t="shared" si="96"/>
        <v>3.7832</v>
      </c>
      <c r="BY172" s="12">
        <v>0.9</v>
      </c>
      <c r="BZ172" s="10">
        <v>0.5</v>
      </c>
      <c r="CA172" s="41">
        <f t="shared" si="97"/>
        <v>13839.546580236</v>
      </c>
    </row>
    <row r="173" s="1" customFormat="1" customHeight="1" spans="26:83">
      <c r="Z173" s="12">
        <v>34993</v>
      </c>
      <c r="AA173" s="13">
        <v>0.168</v>
      </c>
      <c r="AB173" s="12">
        <v>1</v>
      </c>
      <c r="AC173" s="12">
        <v>0</v>
      </c>
      <c r="AD173" s="15">
        <f t="shared" si="89"/>
        <v>5878.824</v>
      </c>
      <c r="AE173" s="12">
        <v>1</v>
      </c>
      <c r="AF173" s="12">
        <v>2.04</v>
      </c>
      <c r="AG173" s="12">
        <v>0.98</v>
      </c>
      <c r="AH173" s="35">
        <f t="shared" si="90"/>
        <v>2.9992</v>
      </c>
      <c r="AI173" s="12">
        <v>0.9</v>
      </c>
      <c r="AJ173" s="10">
        <v>0.5</v>
      </c>
      <c r="AK173" s="41">
        <f t="shared" si="91"/>
        <v>7934.29602336</v>
      </c>
      <c r="AU173" s="12">
        <v>40871</v>
      </c>
      <c r="AV173" s="13">
        <v>0.168</v>
      </c>
      <c r="AW173" s="12">
        <v>1</v>
      </c>
      <c r="AX173" s="12">
        <v>0</v>
      </c>
      <c r="AY173" s="15">
        <f t="shared" si="92"/>
        <v>6866.328</v>
      </c>
      <c r="AZ173" s="12">
        <v>1</v>
      </c>
      <c r="BA173" s="12">
        <v>2.04</v>
      </c>
      <c r="BB173" s="12">
        <v>0.98</v>
      </c>
      <c r="BC173" s="35">
        <f t="shared" si="93"/>
        <v>2.9992</v>
      </c>
      <c r="BD173" s="12">
        <v>0.9</v>
      </c>
      <c r="BE173" s="10">
        <v>0.5</v>
      </c>
      <c r="BF173" s="41">
        <f t="shared" si="94"/>
        <v>9267.07092192</v>
      </c>
      <c r="BP173" s="12">
        <v>40871</v>
      </c>
      <c r="BQ173" s="13">
        <v>0.1989</v>
      </c>
      <c r="BR173" s="12">
        <v>1</v>
      </c>
      <c r="BS173" s="12">
        <v>0</v>
      </c>
      <c r="BT173" s="15">
        <f t="shared" si="95"/>
        <v>8129.2419</v>
      </c>
      <c r="BU173" s="12">
        <v>1</v>
      </c>
      <c r="BV173" s="12">
        <v>2.84</v>
      </c>
      <c r="BW173" s="12">
        <v>0.98</v>
      </c>
      <c r="BX173" s="35">
        <f t="shared" si="96"/>
        <v>3.7832</v>
      </c>
      <c r="BY173" s="12">
        <v>0.9</v>
      </c>
      <c r="BZ173" s="10">
        <v>0.5</v>
      </c>
      <c r="CA173" s="41">
        <f t="shared" si="97"/>
        <v>13839.546580236</v>
      </c>
    </row>
    <row r="174" s="1" customFormat="1" customHeight="1" spans="26:83">
      <c r="Z174" s="12">
        <v>34993</v>
      </c>
      <c r="AA174" s="13">
        <v>0.168</v>
      </c>
      <c r="AB174" s="12">
        <v>1</v>
      </c>
      <c r="AC174" s="12">
        <v>0</v>
      </c>
      <c r="AD174" s="15">
        <f t="shared" si="89"/>
        <v>5878.824</v>
      </c>
      <c r="AE174" s="12">
        <v>1</v>
      </c>
      <c r="AF174" s="12">
        <v>2.04</v>
      </c>
      <c r="AG174" s="12">
        <v>0.98</v>
      </c>
      <c r="AH174" s="35">
        <f t="shared" si="90"/>
        <v>2.9992</v>
      </c>
      <c r="AI174" s="12">
        <v>0.9</v>
      </c>
      <c r="AJ174" s="10">
        <v>0.5</v>
      </c>
      <c r="AK174" s="41">
        <f t="shared" si="91"/>
        <v>7934.29602336</v>
      </c>
      <c r="AU174" s="12">
        <v>40871</v>
      </c>
      <c r="AV174" s="13">
        <v>0.168</v>
      </c>
      <c r="AW174" s="12">
        <v>1</v>
      </c>
      <c r="AX174" s="12">
        <v>0</v>
      </c>
      <c r="AY174" s="15">
        <f t="shared" si="92"/>
        <v>6866.328</v>
      </c>
      <c r="AZ174" s="12">
        <v>1</v>
      </c>
      <c r="BA174" s="12">
        <v>2.04</v>
      </c>
      <c r="BB174" s="12">
        <v>0.98</v>
      </c>
      <c r="BC174" s="35">
        <f t="shared" si="93"/>
        <v>2.9992</v>
      </c>
      <c r="BD174" s="12">
        <v>0.9</v>
      </c>
      <c r="BE174" s="10">
        <v>0.5</v>
      </c>
      <c r="BF174" s="41">
        <f t="shared" si="94"/>
        <v>9267.07092192</v>
      </c>
      <c r="BP174" s="12">
        <v>40871</v>
      </c>
      <c r="BQ174" s="13">
        <v>0.1989</v>
      </c>
      <c r="BR174" s="12">
        <v>1</v>
      </c>
      <c r="BS174" s="12">
        <v>0</v>
      </c>
      <c r="BT174" s="15">
        <f t="shared" si="95"/>
        <v>8129.2419</v>
      </c>
      <c r="BU174" s="12">
        <v>1</v>
      </c>
      <c r="BV174" s="12">
        <v>2.84</v>
      </c>
      <c r="BW174" s="12">
        <v>0.98</v>
      </c>
      <c r="BX174" s="35">
        <f t="shared" si="96"/>
        <v>3.7832</v>
      </c>
      <c r="BY174" s="12">
        <v>0.9</v>
      </c>
      <c r="BZ174" s="10">
        <v>0.5</v>
      </c>
      <c r="CA174" s="41">
        <f t="shared" si="97"/>
        <v>13839.546580236</v>
      </c>
    </row>
    <row r="175" s="1" customFormat="1" customHeight="1" spans="26:83">
      <c r="Z175" s="12">
        <v>34993</v>
      </c>
      <c r="AA175" s="13">
        <v>0.3</v>
      </c>
      <c r="AB175" s="12">
        <v>1</v>
      </c>
      <c r="AC175" s="12">
        <v>0</v>
      </c>
      <c r="AD175" s="15">
        <f t="shared" si="89"/>
        <v>10497.9</v>
      </c>
      <c r="AE175" s="12">
        <v>1</v>
      </c>
      <c r="AF175" s="12">
        <v>2.04</v>
      </c>
      <c r="AG175" s="12">
        <v>0.98</v>
      </c>
      <c r="AH175" s="35">
        <f t="shared" si="90"/>
        <v>2.9992</v>
      </c>
      <c r="AI175" s="12">
        <v>0.9</v>
      </c>
      <c r="AJ175" s="10">
        <v>0.5</v>
      </c>
      <c r="AK175" s="41">
        <f t="shared" si="91"/>
        <v>14168.385756</v>
      </c>
      <c r="AU175" s="12">
        <v>40871</v>
      </c>
      <c r="AV175" s="13">
        <v>0.3</v>
      </c>
      <c r="AW175" s="12">
        <v>1</v>
      </c>
      <c r="AX175" s="12">
        <v>0</v>
      </c>
      <c r="AY175" s="15">
        <f t="shared" si="92"/>
        <v>12261.3</v>
      </c>
      <c r="AZ175" s="12">
        <v>1</v>
      </c>
      <c r="BA175" s="12">
        <v>2.04</v>
      </c>
      <c r="BB175" s="12">
        <v>0.98</v>
      </c>
      <c r="BC175" s="35">
        <f t="shared" si="93"/>
        <v>2.9992</v>
      </c>
      <c r="BD175" s="12">
        <v>0.9</v>
      </c>
      <c r="BE175" s="10">
        <v>0.5</v>
      </c>
      <c r="BF175" s="41">
        <f t="shared" si="94"/>
        <v>16548.340932</v>
      </c>
      <c r="BP175" s="12">
        <v>40871</v>
      </c>
      <c r="BQ175" s="13">
        <v>0.355</v>
      </c>
      <c r="BR175" s="12">
        <v>1</v>
      </c>
      <c r="BS175" s="12">
        <v>0</v>
      </c>
      <c r="BT175" s="15">
        <f t="shared" si="95"/>
        <v>14509.205</v>
      </c>
      <c r="BU175" s="12">
        <v>1</v>
      </c>
      <c r="BV175" s="12">
        <v>2.84</v>
      </c>
      <c r="BW175" s="12">
        <v>0.98</v>
      </c>
      <c r="BX175" s="35">
        <f t="shared" si="96"/>
        <v>3.7832</v>
      </c>
      <c r="BY175" s="12">
        <v>0.9</v>
      </c>
      <c r="BZ175" s="10">
        <v>0.5</v>
      </c>
      <c r="CA175" s="41">
        <f t="shared" si="97"/>
        <v>24701.0509602</v>
      </c>
    </row>
    <row r="176" s="1" customFormat="1" customHeight="1" spans="26:83">
      <c r="Z176" s="12">
        <v>34993</v>
      </c>
      <c r="AA176" s="13">
        <v>0.58</v>
      </c>
      <c r="AB176" s="12">
        <v>1</v>
      </c>
      <c r="AC176" s="12">
        <v>0</v>
      </c>
      <c r="AD176" s="15">
        <f t="shared" si="89"/>
        <v>20295.94</v>
      </c>
      <c r="AE176" s="12">
        <v>1</v>
      </c>
      <c r="AF176" s="12">
        <v>2.04</v>
      </c>
      <c r="AG176" s="12">
        <v>0.98</v>
      </c>
      <c r="AH176" s="35">
        <f t="shared" si="90"/>
        <v>2.9992</v>
      </c>
      <c r="AI176" s="12">
        <v>0.9</v>
      </c>
      <c r="AJ176" s="10">
        <v>0.5</v>
      </c>
      <c r="AK176" s="41">
        <f t="shared" si="91"/>
        <v>27392.2124616</v>
      </c>
      <c r="AU176" s="12">
        <v>40871</v>
      </c>
      <c r="AV176" s="13">
        <v>0.58</v>
      </c>
      <c r="AW176" s="12">
        <v>1</v>
      </c>
      <c r="AX176" s="12">
        <v>0</v>
      </c>
      <c r="AY176" s="15">
        <f t="shared" si="92"/>
        <v>23705.18</v>
      </c>
      <c r="AZ176" s="12">
        <v>1</v>
      </c>
      <c r="BA176" s="12">
        <v>2.04</v>
      </c>
      <c r="BB176" s="12">
        <v>0.98</v>
      </c>
      <c r="BC176" s="35">
        <f t="shared" si="93"/>
        <v>2.9992</v>
      </c>
      <c r="BD176" s="12">
        <v>0.9</v>
      </c>
      <c r="BE176" s="10">
        <v>0.5</v>
      </c>
      <c r="BF176" s="41">
        <f t="shared" si="94"/>
        <v>31993.4591352</v>
      </c>
      <c r="BP176" s="12">
        <v>40871</v>
      </c>
      <c r="BQ176" s="13">
        <v>0.6851</v>
      </c>
      <c r="BR176" s="12">
        <v>1</v>
      </c>
      <c r="BS176" s="12">
        <v>0</v>
      </c>
      <c r="BT176" s="15">
        <f t="shared" si="95"/>
        <v>28000.7221</v>
      </c>
      <c r="BU176" s="12">
        <v>1</v>
      </c>
      <c r="BV176" s="12">
        <v>2.84</v>
      </c>
      <c r="BW176" s="12">
        <v>0.98</v>
      </c>
      <c r="BX176" s="35">
        <f t="shared" si="96"/>
        <v>3.7832</v>
      </c>
      <c r="BY176" s="12">
        <v>0.9</v>
      </c>
      <c r="BZ176" s="10">
        <v>0.5</v>
      </c>
      <c r="CA176" s="41">
        <f t="shared" si="97"/>
        <v>47669.549331924</v>
      </c>
    </row>
    <row r="177" s="1" customFormat="1" customHeight="1" spans="1:83">
      <c r="Z177" s="42" t="s">
        <v>48</v>
      </c>
      <c r="AA177" s="43"/>
      <c r="AB177" s="43"/>
      <c r="AC177" s="43"/>
      <c r="AD177" s="43"/>
      <c r="AE177" s="43"/>
      <c r="AF177" s="43"/>
      <c r="AG177" s="38">
        <f>SUM(AK167:AK176)</f>
        <v>105034.96640448</v>
      </c>
      <c r="AH177" s="38"/>
      <c r="AI177" s="38"/>
      <c r="AJ177" s="38"/>
      <c r="AK177" s="38"/>
      <c r="AU177" s="42" t="s">
        <v>48</v>
      </c>
      <c r="AV177" s="43"/>
      <c r="AW177" s="43"/>
      <c r="AX177" s="43"/>
      <c r="AY177" s="43"/>
      <c r="AZ177" s="43"/>
      <c r="BA177" s="43"/>
      <c r="BB177" s="38">
        <f>SUM(BF167:BF176)</f>
        <v>122678.36744256</v>
      </c>
      <c r="BC177" s="38"/>
      <c r="BD177" s="38"/>
      <c r="BE177" s="38"/>
      <c r="BF177" s="38"/>
      <c r="BP177" s="42" t="s">
        <v>48</v>
      </c>
      <c r="BQ177" s="43"/>
      <c r="BR177" s="43"/>
      <c r="BS177" s="43"/>
      <c r="BT177" s="43"/>
      <c r="BU177" s="43"/>
      <c r="BV177" s="43"/>
      <c r="BW177" s="38">
        <f>SUM(CA167:CA176)</f>
        <v>183086.972934012</v>
      </c>
      <c r="BX177" s="38"/>
      <c r="BY177" s="38"/>
      <c r="BZ177" s="38"/>
      <c r="CA177" s="38"/>
    </row>
    <row r="178" s="1" customFormat="1" customHeight="1" spans="1:83">
      <c r="Z178" s="43"/>
      <c r="AA178" s="43"/>
      <c r="AB178" s="43"/>
      <c r="AC178" s="43"/>
      <c r="AD178" s="43"/>
      <c r="AE178" s="43"/>
      <c r="AF178" s="43"/>
      <c r="AG178" s="38"/>
      <c r="AH178" s="38"/>
      <c r="AI178" s="38"/>
      <c r="AJ178" s="38"/>
      <c r="AK178" s="38"/>
      <c r="AU178" s="43"/>
      <c r="AV178" s="43"/>
      <c r="AW178" s="43"/>
      <c r="AX178" s="43"/>
      <c r="AY178" s="43"/>
      <c r="AZ178" s="43"/>
      <c r="BA178" s="43"/>
      <c r="BB178" s="38"/>
      <c r="BC178" s="38"/>
      <c r="BD178" s="38"/>
      <c r="BE178" s="38"/>
      <c r="BF178" s="38"/>
      <c r="BP178" s="43"/>
      <c r="BQ178" s="43"/>
      <c r="BR178" s="43"/>
      <c r="BS178" s="43"/>
      <c r="BT178" s="43"/>
      <c r="BU178" s="43"/>
      <c r="BV178" s="43"/>
      <c r="BW178" s="38"/>
      <c r="BX178" s="38"/>
      <c r="BY178" s="38"/>
      <c r="BZ178" s="38"/>
      <c r="CA178" s="38"/>
    </row>
    <row r="179" s="1" customFormat="1" customHeight="1" spans="1:83">
      <c r="Z179" s="43"/>
      <c r="AA179" s="43"/>
      <c r="AB179" s="43"/>
      <c r="AC179" s="43"/>
      <c r="AD179" s="43"/>
      <c r="AE179" s="43"/>
      <c r="AF179" s="43"/>
      <c r="AG179" s="38"/>
      <c r="AH179" s="38"/>
      <c r="AI179" s="38"/>
      <c r="AJ179" s="38"/>
      <c r="AK179" s="38"/>
      <c r="AU179" s="43"/>
      <c r="AV179" s="43"/>
      <c r="AW179" s="43"/>
      <c r="AX179" s="43"/>
      <c r="AY179" s="43"/>
      <c r="AZ179" s="43"/>
      <c r="BA179" s="43"/>
      <c r="BB179" s="38"/>
      <c r="BC179" s="38"/>
      <c r="BD179" s="38"/>
      <c r="BE179" s="38"/>
      <c r="BF179" s="38"/>
      <c r="BP179" s="43"/>
      <c r="BQ179" s="43"/>
      <c r="BR179" s="43"/>
      <c r="BS179" s="43"/>
      <c r="BT179" s="43"/>
      <c r="BU179" s="43"/>
      <c r="BV179" s="43"/>
      <c r="BW179" s="38"/>
      <c r="BX179" s="38"/>
      <c r="BY179" s="38"/>
      <c r="BZ179" s="38"/>
      <c r="CA179" s="38"/>
    </row>
    <row r="183" s="1" customFormat="1" customHeight="1" spans="1:83">
      <c r="A183" s="2" t="s">
        <v>53</v>
      </c>
      <c r="B183" s="2"/>
      <c r="C183" s="2"/>
      <c r="D183" s="2"/>
      <c r="E183" s="3" t="s">
        <v>1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 t="s">
        <v>54</v>
      </c>
      <c r="V183" s="2"/>
      <c r="W183" s="2"/>
      <c r="X183" s="2"/>
      <c r="Y183" s="2"/>
      <c r="Z183" s="3" t="s">
        <v>3</v>
      </c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2" t="s">
        <v>55</v>
      </c>
      <c r="AQ183" s="2"/>
      <c r="AR183" s="2"/>
      <c r="AS183" s="2"/>
      <c r="AT183" s="2"/>
      <c r="AU183" s="3" t="s">
        <v>3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2" t="s">
        <v>56</v>
      </c>
      <c r="BL183" s="2"/>
      <c r="BM183" s="2"/>
      <c r="BN183" s="2"/>
      <c r="BO183" s="2"/>
      <c r="BP183" s="3" t="s">
        <v>3</v>
      </c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</row>
    <row r="184" s="1" customFormat="1" customHeight="1" spans="1:83">
      <c r="A184" s="2"/>
      <c r="B184" s="2"/>
      <c r="C184" s="2"/>
      <c r="D184" s="2"/>
      <c r="E184" s="4" t="s">
        <v>6</v>
      </c>
      <c r="F184" s="5"/>
      <c r="G184" s="5"/>
      <c r="H184" s="5"/>
      <c r="I184" s="6"/>
      <c r="J184" s="7" t="s">
        <v>7</v>
      </c>
      <c r="K184" s="7"/>
      <c r="L184" s="7"/>
      <c r="M184" s="7"/>
      <c r="N184" s="8" t="s">
        <v>8</v>
      </c>
      <c r="O184" s="9" t="s">
        <v>9</v>
      </c>
      <c r="P184" s="9"/>
      <c r="Q184" s="9"/>
      <c r="R184" s="10" t="s">
        <v>10</v>
      </c>
      <c r="S184" s="8" t="s">
        <v>11</v>
      </c>
      <c r="T184" s="11" t="s">
        <v>12</v>
      </c>
      <c r="U184" s="2"/>
      <c r="V184" s="2"/>
      <c r="W184" s="2"/>
      <c r="X184" s="2"/>
      <c r="Y184" s="2"/>
      <c r="Z184" s="4" t="s">
        <v>6</v>
      </c>
      <c r="AA184" s="5"/>
      <c r="AB184" s="5"/>
      <c r="AC184" s="5"/>
      <c r="AD184" s="6"/>
      <c r="AE184" s="7" t="s">
        <v>7</v>
      </c>
      <c r="AF184" s="7"/>
      <c r="AG184" s="7"/>
      <c r="AH184" s="7"/>
      <c r="AI184" s="8" t="s">
        <v>8</v>
      </c>
      <c r="AJ184" s="9" t="s">
        <v>9</v>
      </c>
      <c r="AK184" s="9"/>
      <c r="AL184" s="9"/>
      <c r="AM184" s="10" t="s">
        <v>10</v>
      </c>
      <c r="AN184" s="8" t="s">
        <v>11</v>
      </c>
      <c r="AO184" s="11" t="s">
        <v>12</v>
      </c>
      <c r="AP184" s="2"/>
      <c r="AQ184" s="2"/>
      <c r="AR184" s="2"/>
      <c r="AS184" s="2"/>
      <c r="AT184" s="2"/>
      <c r="AU184" s="4" t="s">
        <v>6</v>
      </c>
      <c r="AV184" s="5"/>
      <c r="AW184" s="5"/>
      <c r="AX184" s="5"/>
      <c r="AY184" s="6"/>
      <c r="AZ184" s="7" t="s">
        <v>7</v>
      </c>
      <c r="BA184" s="7"/>
      <c r="BB184" s="7"/>
      <c r="BC184" s="7"/>
      <c r="BD184" s="8" t="s">
        <v>8</v>
      </c>
      <c r="BE184" s="9" t="s">
        <v>9</v>
      </c>
      <c r="BF184" s="9"/>
      <c r="BG184" s="9"/>
      <c r="BH184" s="10" t="s">
        <v>10</v>
      </c>
      <c r="BI184" s="8" t="s">
        <v>11</v>
      </c>
      <c r="BJ184" s="11" t="s">
        <v>12</v>
      </c>
      <c r="BK184" s="2"/>
      <c r="BL184" s="2"/>
      <c r="BM184" s="2"/>
      <c r="BN184" s="2"/>
      <c r="BO184" s="2"/>
      <c r="BP184" s="4" t="s">
        <v>6</v>
      </c>
      <c r="BQ184" s="5"/>
      <c r="BR184" s="5"/>
      <c r="BS184" s="5"/>
      <c r="BT184" s="6"/>
      <c r="BU184" s="7" t="s">
        <v>7</v>
      </c>
      <c r="BV184" s="7"/>
      <c r="BW184" s="7"/>
      <c r="BX184" s="7"/>
      <c r="BY184" s="8" t="s">
        <v>8</v>
      </c>
      <c r="BZ184" s="9" t="s">
        <v>9</v>
      </c>
      <c r="CA184" s="9"/>
      <c r="CB184" s="9"/>
      <c r="CC184" s="10" t="s">
        <v>10</v>
      </c>
      <c r="CD184" s="8" t="s">
        <v>11</v>
      </c>
      <c r="CE184" s="11" t="s">
        <v>12</v>
      </c>
    </row>
    <row r="185" s="1" customFormat="1" customHeight="1" spans="1:83">
      <c r="A185" s="1" t="s">
        <v>13</v>
      </c>
      <c r="B185" s="1" t="s">
        <v>14</v>
      </c>
      <c r="D185" s="1" t="s">
        <v>15</v>
      </c>
      <c r="E185" s="12" t="s">
        <v>16</v>
      </c>
      <c r="F185" s="12" t="s">
        <v>17</v>
      </c>
      <c r="G185" s="13" t="s">
        <v>18</v>
      </c>
      <c r="H185" s="14" t="s">
        <v>19</v>
      </c>
      <c r="I185" s="15" t="s">
        <v>6</v>
      </c>
      <c r="J185" s="12" t="s">
        <v>20</v>
      </c>
      <c r="K185" s="12" t="s">
        <v>16</v>
      </c>
      <c r="L185" s="12" t="s">
        <v>21</v>
      </c>
      <c r="M185" s="7" t="s">
        <v>22</v>
      </c>
      <c r="N185" s="16"/>
      <c r="O185" s="12" t="s">
        <v>23</v>
      </c>
      <c r="P185" s="12" t="s">
        <v>24</v>
      </c>
      <c r="Q185" s="9" t="s">
        <v>25</v>
      </c>
      <c r="R185" s="10" t="s">
        <v>26</v>
      </c>
      <c r="S185" s="16"/>
      <c r="T185" s="17"/>
      <c r="U185" s="1" t="s">
        <v>13</v>
      </c>
      <c r="V185" s="1" t="s">
        <v>14</v>
      </c>
      <c r="W185" s="1" t="s">
        <v>27</v>
      </c>
      <c r="X185" s="1" t="s">
        <v>28</v>
      </c>
      <c r="Y185" s="1" t="s">
        <v>15</v>
      </c>
      <c r="Z185" s="12" t="s">
        <v>16</v>
      </c>
      <c r="AA185" s="12" t="s">
        <v>17</v>
      </c>
      <c r="AB185" s="13" t="s">
        <v>18</v>
      </c>
      <c r="AC185" s="14" t="s">
        <v>19</v>
      </c>
      <c r="AD185" s="15" t="s">
        <v>6</v>
      </c>
      <c r="AE185" s="12" t="s">
        <v>20</v>
      </c>
      <c r="AF185" s="12" t="s">
        <v>16</v>
      </c>
      <c r="AG185" s="12" t="s">
        <v>21</v>
      </c>
      <c r="AH185" s="7" t="s">
        <v>22</v>
      </c>
      <c r="AI185" s="16"/>
      <c r="AJ185" s="12" t="s">
        <v>23</v>
      </c>
      <c r="AK185" s="12" t="s">
        <v>24</v>
      </c>
      <c r="AL185" s="9" t="s">
        <v>25</v>
      </c>
      <c r="AM185" s="10" t="s">
        <v>26</v>
      </c>
      <c r="AN185" s="16"/>
      <c r="AO185" s="17"/>
      <c r="AP185" s="1" t="s">
        <v>13</v>
      </c>
      <c r="AQ185" s="1" t="s">
        <v>14</v>
      </c>
      <c r="AR185" s="1" t="s">
        <v>27</v>
      </c>
      <c r="AS185" s="1" t="s">
        <v>28</v>
      </c>
      <c r="AT185" s="1" t="s">
        <v>15</v>
      </c>
      <c r="AU185" s="12" t="s">
        <v>16</v>
      </c>
      <c r="AV185" s="12" t="s">
        <v>17</v>
      </c>
      <c r="AW185" s="13" t="s">
        <v>18</v>
      </c>
      <c r="AX185" s="14" t="s">
        <v>19</v>
      </c>
      <c r="AY185" s="15" t="s">
        <v>6</v>
      </c>
      <c r="AZ185" s="12" t="s">
        <v>20</v>
      </c>
      <c r="BA185" s="12" t="s">
        <v>16</v>
      </c>
      <c r="BB185" s="12" t="s">
        <v>21</v>
      </c>
      <c r="BC185" s="7" t="s">
        <v>22</v>
      </c>
      <c r="BD185" s="16"/>
      <c r="BE185" s="12" t="s">
        <v>23</v>
      </c>
      <c r="BF185" s="12" t="s">
        <v>24</v>
      </c>
      <c r="BG185" s="9" t="s">
        <v>25</v>
      </c>
      <c r="BH185" s="10" t="s">
        <v>26</v>
      </c>
      <c r="BI185" s="16"/>
      <c r="BJ185" s="17"/>
      <c r="BK185" s="1" t="s">
        <v>13</v>
      </c>
      <c r="BL185" s="1" t="s">
        <v>14</v>
      </c>
      <c r="BM185" s="1" t="s">
        <v>27</v>
      </c>
      <c r="BN185" s="1" t="s">
        <v>28</v>
      </c>
      <c r="BO185" s="1" t="s">
        <v>15</v>
      </c>
      <c r="BP185" s="12" t="s">
        <v>16</v>
      </c>
      <c r="BQ185" s="12" t="s">
        <v>17</v>
      </c>
      <c r="BR185" s="13" t="s">
        <v>18</v>
      </c>
      <c r="BS185" s="14" t="s">
        <v>19</v>
      </c>
      <c r="BT185" s="15" t="s">
        <v>6</v>
      </c>
      <c r="BU185" s="12" t="s">
        <v>20</v>
      </c>
      <c r="BV185" s="12" t="s">
        <v>16</v>
      </c>
      <c r="BW185" s="12" t="s">
        <v>21</v>
      </c>
      <c r="BX185" s="7" t="s">
        <v>22</v>
      </c>
      <c r="BY185" s="16"/>
      <c r="BZ185" s="12" t="s">
        <v>23</v>
      </c>
      <c r="CA185" s="12" t="s">
        <v>24</v>
      </c>
      <c r="CB185" s="9" t="s">
        <v>25</v>
      </c>
      <c r="CC185" s="10" t="s">
        <v>26</v>
      </c>
      <c r="CD185" s="16"/>
      <c r="CE185" s="17"/>
    </row>
    <row r="186" s="1" customFormat="1" customHeight="1" spans="1:83">
      <c r="A186" s="18">
        <f>M204</f>
        <v>3644113.67761957</v>
      </c>
      <c r="B186" s="18">
        <f>J223</f>
        <v>292433.45796364</v>
      </c>
      <c r="D186" s="18">
        <v>18</v>
      </c>
      <c r="E186" s="12">
        <v>1394</v>
      </c>
      <c r="F186" s="12">
        <v>2.328</v>
      </c>
      <c r="G186" s="13">
        <v>1.28</v>
      </c>
      <c r="H186" s="14">
        <v>1.24</v>
      </c>
      <c r="I186" s="15">
        <f t="shared" ref="I186:I203" si="98">E186*F186*G186*H186</f>
        <v>5150.8322304</v>
      </c>
      <c r="J186" s="12">
        <v>1</v>
      </c>
      <c r="K186" s="12">
        <v>1394</v>
      </c>
      <c r="L186" s="12">
        <v>0.96</v>
      </c>
      <c r="M186" s="19">
        <f t="shared" ref="M186:M203" si="99">1+6*K186/(K186+2000)+L186</f>
        <v>4.42434885091338</v>
      </c>
      <c r="N186" s="20">
        <v>5936</v>
      </c>
      <c r="O186" s="12">
        <v>0.99</v>
      </c>
      <c r="P186" s="12">
        <v>3.41</v>
      </c>
      <c r="Q186" s="9">
        <f t="shared" ref="Q186:Q203" si="100">1+O186*P186</f>
        <v>4.3759</v>
      </c>
      <c r="R186" s="10">
        <v>1.225</v>
      </c>
      <c r="S186" s="20">
        <v>1</v>
      </c>
      <c r="T186" s="21">
        <f t="shared" ref="T186:T203" si="101">((I186*J186*M186)+N186)*Q186*R186*S186</f>
        <v>153980.137841684</v>
      </c>
      <c r="U186" s="18">
        <f>AH204</f>
        <v>3750532.6144983</v>
      </c>
      <c r="V186" s="18">
        <f>AE253</f>
        <v>275056.09666269</v>
      </c>
      <c r="W186" s="18">
        <f>AH234</f>
        <v>791180.340648999</v>
      </c>
      <c r="X186" s="18">
        <f>AG269</f>
        <v>105034.96640448</v>
      </c>
      <c r="Y186" s="18">
        <v>18</v>
      </c>
      <c r="Z186" s="12">
        <v>1454</v>
      </c>
      <c r="AA186" s="12">
        <v>2.328</v>
      </c>
      <c r="AB186" s="13">
        <v>1.35</v>
      </c>
      <c r="AC186" s="14">
        <v>1.4</v>
      </c>
      <c r="AD186" s="15">
        <f t="shared" ref="AD186:AD203" si="102">Z186*AA186*AB186*AC186</f>
        <v>6397.48368</v>
      </c>
      <c r="AE186" s="12">
        <v>1</v>
      </c>
      <c r="AF186" s="12">
        <v>1454</v>
      </c>
      <c r="AG186" s="12">
        <v>1.23</v>
      </c>
      <c r="AH186" s="19">
        <f t="shared" ref="AH186:AH203" si="103">1+6*AF186/(AF186+2000)+AG186</f>
        <v>4.75576722640417</v>
      </c>
      <c r="AI186" s="20">
        <v>5936</v>
      </c>
      <c r="AJ186" s="12">
        <v>0.99</v>
      </c>
      <c r="AK186" s="12">
        <v>3.41</v>
      </c>
      <c r="AL186" s="9">
        <f t="shared" ref="AL186:AL203" si="104">1+AJ186*AK186</f>
        <v>4.3759</v>
      </c>
      <c r="AM186" s="10">
        <v>1.225</v>
      </c>
      <c r="AN186" s="20">
        <v>1</v>
      </c>
      <c r="AO186" s="21">
        <f t="shared" ref="AO186:AO203" si="105">((AD186*AE186*AH186)+AI186)*AL186*AM186*AN186</f>
        <v>194912.017992432</v>
      </c>
      <c r="AP186" s="18">
        <f>BC204</f>
        <v>4518408.95804748</v>
      </c>
      <c r="AQ186" s="18">
        <f>AZ253</f>
        <v>294218.384422305</v>
      </c>
      <c r="AR186" s="18">
        <f>BC234</f>
        <v>1319443.21037457</v>
      </c>
      <c r="AS186" s="18">
        <f>BB269</f>
        <v>122678.36744256</v>
      </c>
      <c r="AT186" s="18">
        <v>18</v>
      </c>
      <c r="AU186" s="12">
        <v>1597</v>
      </c>
      <c r="AV186" s="12">
        <v>2.328</v>
      </c>
      <c r="AW186" s="13">
        <v>1.35</v>
      </c>
      <c r="AX186" s="14">
        <v>1.4</v>
      </c>
      <c r="AY186" s="15">
        <f t="shared" ref="AY186:AY203" si="106">AU186*AV186*AW186*AX186</f>
        <v>7026.67224</v>
      </c>
      <c r="AZ186" s="12">
        <v>1</v>
      </c>
      <c r="BA186" s="12">
        <v>1597</v>
      </c>
      <c r="BB186" s="12">
        <v>1.23</v>
      </c>
      <c r="BC186" s="19">
        <f t="shared" ref="BC186:BC203" si="107">1+6*BA186/(BA186+2000)+BB186</f>
        <v>4.89388657214345</v>
      </c>
      <c r="BD186" s="20">
        <v>5936</v>
      </c>
      <c r="BE186" s="12">
        <v>0.99</v>
      </c>
      <c r="BF186" s="12">
        <v>3.41</v>
      </c>
      <c r="BG186" s="9">
        <f t="shared" ref="BG186:BG203" si="108">1+BE186*BF186</f>
        <v>4.3759</v>
      </c>
      <c r="BH186" s="10">
        <v>1.225</v>
      </c>
      <c r="BI186" s="22">
        <v>1.085</v>
      </c>
      <c r="BJ186" s="21">
        <f t="shared" ref="BJ186:BJ203" si="109">((AY186*AZ186*BC186)+BD186)*BG186*BH186*BI186</f>
        <v>234527.615668736</v>
      </c>
      <c r="BK186" s="18">
        <f>BX204</f>
        <v>5995398.21984611</v>
      </c>
      <c r="BL186" s="18">
        <f>BU253</f>
        <v>348532.338558705</v>
      </c>
      <c r="BM186" s="18">
        <f>BX234</f>
        <v>2156086.95165238</v>
      </c>
      <c r="BN186" s="18">
        <f>BW269</f>
        <v>183086.972934012</v>
      </c>
      <c r="BO186" s="18">
        <v>18</v>
      </c>
      <c r="BP186" s="12">
        <v>1597</v>
      </c>
      <c r="BQ186" s="12">
        <v>2.328</v>
      </c>
      <c r="BR186" s="13">
        <v>1.35</v>
      </c>
      <c r="BS186" s="14">
        <v>1.4</v>
      </c>
      <c r="BT186" s="15">
        <f t="shared" ref="BT186:BT203" si="110">BP186*BQ186*BR186*BS186</f>
        <v>7026.67224</v>
      </c>
      <c r="BU186" s="12">
        <v>1</v>
      </c>
      <c r="BV186" s="12">
        <v>1597</v>
      </c>
      <c r="BW186" s="12">
        <v>1.32</v>
      </c>
      <c r="BX186" s="19">
        <f t="shared" ref="BX186:BX203" si="111">1+6*BV186/(BV186+2000)+BW186</f>
        <v>4.98388657214345</v>
      </c>
      <c r="BY186" s="20">
        <v>5936</v>
      </c>
      <c r="BZ186" s="12">
        <v>0.99</v>
      </c>
      <c r="CA186" s="12">
        <v>4.21</v>
      </c>
      <c r="CB186" s="9">
        <f t="shared" ref="CB186:CB203" si="112">1+BZ186*CA186</f>
        <v>5.1679</v>
      </c>
      <c r="CC186" s="10">
        <v>1.225</v>
      </c>
      <c r="CD186" s="20">
        <v>1.2</v>
      </c>
      <c r="CE186" s="21">
        <f t="shared" ref="CE186:CE203" si="113">((BT186*BU186*BX186)+BY186)*CB186*CC186*CD186</f>
        <v>311136.117210828</v>
      </c>
    </row>
    <row r="187" s="1" customFormat="1" customHeight="1" spans="1:83">
      <c r="A187" s="23" t="s">
        <v>29</v>
      </c>
      <c r="B187" s="23"/>
      <c r="C187" s="24" t="s">
        <v>30</v>
      </c>
      <c r="D187" s="24"/>
      <c r="E187" s="12">
        <v>1394</v>
      </c>
      <c r="F187" s="12">
        <v>2.328</v>
      </c>
      <c r="G187" s="13">
        <v>1.28</v>
      </c>
      <c r="H187" s="14">
        <v>1.24</v>
      </c>
      <c r="I187" s="15">
        <f t="shared" si="98"/>
        <v>5150.8322304</v>
      </c>
      <c r="J187" s="12">
        <v>1</v>
      </c>
      <c r="K187" s="12">
        <v>1394</v>
      </c>
      <c r="L187" s="12">
        <v>0.96</v>
      </c>
      <c r="M187" s="19">
        <f t="shared" si="99"/>
        <v>4.42434885091338</v>
      </c>
      <c r="N187" s="20">
        <v>5936</v>
      </c>
      <c r="O187" s="12">
        <v>0.99</v>
      </c>
      <c r="P187" s="12">
        <v>3.41</v>
      </c>
      <c r="Q187" s="9">
        <f t="shared" si="100"/>
        <v>4.3759</v>
      </c>
      <c r="R187" s="10">
        <v>1.225</v>
      </c>
      <c r="S187" s="20">
        <v>1</v>
      </c>
      <c r="T187" s="21">
        <f t="shared" si="101"/>
        <v>153980.137841684</v>
      </c>
      <c r="U187" s="23" t="s">
        <v>29</v>
      </c>
      <c r="V187" s="23"/>
      <c r="W187" s="23"/>
      <c r="X187" s="24" t="s">
        <v>30</v>
      </c>
      <c r="Y187" s="24"/>
      <c r="Z187" s="12">
        <v>1454</v>
      </c>
      <c r="AA187" s="12">
        <v>2.328</v>
      </c>
      <c r="AB187" s="13">
        <v>1.35</v>
      </c>
      <c r="AC187" s="14">
        <v>1.4</v>
      </c>
      <c r="AD187" s="15">
        <f t="shared" si="102"/>
        <v>6397.48368</v>
      </c>
      <c r="AE187" s="12">
        <v>1</v>
      </c>
      <c r="AF187" s="12">
        <v>1454</v>
      </c>
      <c r="AG187" s="12">
        <v>1.23</v>
      </c>
      <c r="AH187" s="19">
        <f t="shared" si="103"/>
        <v>4.75576722640417</v>
      </c>
      <c r="AI187" s="20">
        <v>5936</v>
      </c>
      <c r="AJ187" s="12">
        <v>0.99</v>
      </c>
      <c r="AK187" s="12">
        <v>3.41</v>
      </c>
      <c r="AL187" s="9">
        <f t="shared" si="104"/>
        <v>4.3759</v>
      </c>
      <c r="AM187" s="10">
        <v>1.225</v>
      </c>
      <c r="AN187" s="20">
        <v>1</v>
      </c>
      <c r="AO187" s="21">
        <f t="shared" si="105"/>
        <v>194912.017992432</v>
      </c>
      <c r="AP187" s="23" t="s">
        <v>29</v>
      </c>
      <c r="AQ187" s="23"/>
      <c r="AR187" s="23"/>
      <c r="AS187" s="24" t="s">
        <v>30</v>
      </c>
      <c r="AT187" s="24"/>
      <c r="AU187" s="12">
        <v>1597</v>
      </c>
      <c r="AV187" s="12">
        <v>2.328</v>
      </c>
      <c r="AW187" s="13">
        <v>1.35</v>
      </c>
      <c r="AX187" s="14">
        <v>1.4</v>
      </c>
      <c r="AY187" s="15">
        <f t="shared" si="106"/>
        <v>7026.67224</v>
      </c>
      <c r="AZ187" s="12">
        <v>1</v>
      </c>
      <c r="BA187" s="12">
        <v>1597</v>
      </c>
      <c r="BB187" s="12">
        <v>1.23</v>
      </c>
      <c r="BC187" s="19">
        <f t="shared" si="107"/>
        <v>4.89388657214345</v>
      </c>
      <c r="BD187" s="20">
        <v>5936</v>
      </c>
      <c r="BE187" s="12">
        <v>0.99</v>
      </c>
      <c r="BF187" s="12">
        <v>3.41</v>
      </c>
      <c r="BG187" s="9">
        <f t="shared" si="108"/>
        <v>4.3759</v>
      </c>
      <c r="BH187" s="10">
        <v>1.225</v>
      </c>
      <c r="BI187" s="22">
        <v>1.085</v>
      </c>
      <c r="BJ187" s="21">
        <f t="shared" si="109"/>
        <v>234527.615668736</v>
      </c>
      <c r="BK187" s="23" t="s">
        <v>29</v>
      </c>
      <c r="BL187" s="23"/>
      <c r="BM187" s="23"/>
      <c r="BN187" s="24" t="s">
        <v>30</v>
      </c>
      <c r="BO187" s="24"/>
      <c r="BP187" s="12">
        <v>1597</v>
      </c>
      <c r="BQ187" s="12">
        <v>2.328</v>
      </c>
      <c r="BR187" s="13">
        <v>1.35</v>
      </c>
      <c r="BS187" s="14">
        <v>1.4</v>
      </c>
      <c r="BT187" s="15">
        <f t="shared" si="110"/>
        <v>7026.67224</v>
      </c>
      <c r="BU187" s="12">
        <v>1</v>
      </c>
      <c r="BV187" s="12">
        <v>1597</v>
      </c>
      <c r="BW187" s="12">
        <v>1.32</v>
      </c>
      <c r="BX187" s="19">
        <f t="shared" si="111"/>
        <v>4.98388657214345</v>
      </c>
      <c r="BY187" s="20">
        <v>5936</v>
      </c>
      <c r="BZ187" s="12">
        <v>0.99</v>
      </c>
      <c r="CA187" s="12">
        <v>4.21</v>
      </c>
      <c r="CB187" s="9">
        <f t="shared" si="112"/>
        <v>5.1679</v>
      </c>
      <c r="CC187" s="10">
        <v>1.225</v>
      </c>
      <c r="CD187" s="20">
        <v>1.2</v>
      </c>
      <c r="CE187" s="21">
        <f t="shared" si="113"/>
        <v>311136.117210828</v>
      </c>
    </row>
    <row r="188" s="1" customFormat="1" customHeight="1" spans="1:83">
      <c r="A188" s="23"/>
      <c r="B188" s="23"/>
      <c r="C188" s="24"/>
      <c r="D188" s="24"/>
      <c r="E188" s="12">
        <v>1394</v>
      </c>
      <c r="F188" s="12">
        <v>2.904</v>
      </c>
      <c r="G188" s="13">
        <v>1.28</v>
      </c>
      <c r="H188" s="14">
        <v>1.24</v>
      </c>
      <c r="I188" s="15">
        <f t="shared" si="98"/>
        <v>6425.2649472</v>
      </c>
      <c r="J188" s="12">
        <v>1</v>
      </c>
      <c r="K188" s="12">
        <v>1394</v>
      </c>
      <c r="L188" s="12">
        <v>0.96</v>
      </c>
      <c r="M188" s="19">
        <f t="shared" si="99"/>
        <v>4.42434885091338</v>
      </c>
      <c r="N188" s="20">
        <v>5936</v>
      </c>
      <c r="O188" s="12">
        <v>0.99</v>
      </c>
      <c r="P188" s="12">
        <v>3.41</v>
      </c>
      <c r="Q188" s="9">
        <f t="shared" si="100"/>
        <v>4.3759</v>
      </c>
      <c r="R188" s="10">
        <v>1.225</v>
      </c>
      <c r="S188" s="20">
        <v>1</v>
      </c>
      <c r="T188" s="21">
        <f t="shared" si="101"/>
        <v>184205.377446224</v>
      </c>
      <c r="U188" s="23"/>
      <c r="V188" s="23"/>
      <c r="W188" s="23"/>
      <c r="X188" s="24"/>
      <c r="Y188" s="24"/>
      <c r="Z188" s="12">
        <v>1454</v>
      </c>
      <c r="AA188" s="12">
        <v>2.904</v>
      </c>
      <c r="AB188" s="13">
        <v>1.35</v>
      </c>
      <c r="AC188" s="14">
        <v>1.4</v>
      </c>
      <c r="AD188" s="15">
        <f t="shared" si="102"/>
        <v>7980.36624</v>
      </c>
      <c r="AE188" s="12">
        <v>1</v>
      </c>
      <c r="AF188" s="12">
        <v>1454</v>
      </c>
      <c r="AG188" s="12">
        <v>1.23</v>
      </c>
      <c r="AH188" s="19">
        <f t="shared" si="103"/>
        <v>4.75576722640417</v>
      </c>
      <c r="AI188" s="20">
        <v>5936</v>
      </c>
      <c r="AJ188" s="12">
        <v>0.99</v>
      </c>
      <c r="AK188" s="12">
        <v>3.41</v>
      </c>
      <c r="AL188" s="9">
        <f t="shared" si="104"/>
        <v>4.3759</v>
      </c>
      <c r="AM188" s="10">
        <v>1.225</v>
      </c>
      <c r="AN188" s="20">
        <v>1</v>
      </c>
      <c r="AO188" s="21">
        <f t="shared" si="105"/>
        <v>235264.733098188</v>
      </c>
      <c r="AP188" s="23"/>
      <c r="AQ188" s="23"/>
      <c r="AR188" s="23"/>
      <c r="AS188" s="24"/>
      <c r="AT188" s="24"/>
      <c r="AU188" s="12">
        <v>1597</v>
      </c>
      <c r="AV188" s="12">
        <v>2.904</v>
      </c>
      <c r="AW188" s="13">
        <v>1.35</v>
      </c>
      <c r="AX188" s="14">
        <v>1.4</v>
      </c>
      <c r="AY188" s="15">
        <f t="shared" si="106"/>
        <v>8765.23032</v>
      </c>
      <c r="AZ188" s="12">
        <v>1</v>
      </c>
      <c r="BA188" s="12">
        <v>1597</v>
      </c>
      <c r="BB188" s="12">
        <v>1.23</v>
      </c>
      <c r="BC188" s="19">
        <f t="shared" si="107"/>
        <v>4.89388657214345</v>
      </c>
      <c r="BD188" s="20">
        <v>5936</v>
      </c>
      <c r="BE188" s="12">
        <v>0.99</v>
      </c>
      <c r="BF188" s="12">
        <v>3.41</v>
      </c>
      <c r="BG188" s="9">
        <f t="shared" si="108"/>
        <v>4.3759</v>
      </c>
      <c r="BH188" s="10">
        <v>1.225</v>
      </c>
      <c r="BI188" s="22">
        <v>1.085</v>
      </c>
      <c r="BJ188" s="21">
        <f t="shared" si="109"/>
        <v>284012.928337108</v>
      </c>
      <c r="BK188" s="23"/>
      <c r="BL188" s="23"/>
      <c r="BM188" s="23"/>
      <c r="BN188" s="24"/>
      <c r="BO188" s="24"/>
      <c r="BP188" s="12">
        <v>1597</v>
      </c>
      <c r="BQ188" s="12">
        <v>2.904</v>
      </c>
      <c r="BR188" s="13">
        <v>1.35</v>
      </c>
      <c r="BS188" s="14">
        <v>1.4</v>
      </c>
      <c r="BT188" s="15">
        <f t="shared" si="110"/>
        <v>8765.23032</v>
      </c>
      <c r="BU188" s="12">
        <v>1</v>
      </c>
      <c r="BV188" s="12">
        <v>1597</v>
      </c>
      <c r="BW188" s="12">
        <v>1.32</v>
      </c>
      <c r="BX188" s="19">
        <f t="shared" si="111"/>
        <v>4.98388657214345</v>
      </c>
      <c r="BY188" s="20">
        <v>5936</v>
      </c>
      <c r="BZ188" s="12">
        <v>0.99</v>
      </c>
      <c r="CA188" s="12">
        <v>4.21</v>
      </c>
      <c r="CB188" s="9">
        <f t="shared" si="112"/>
        <v>5.1679</v>
      </c>
      <c r="CC188" s="10">
        <v>1.225</v>
      </c>
      <c r="CD188" s="20">
        <v>1.2</v>
      </c>
      <c r="CE188" s="21">
        <f t="shared" si="113"/>
        <v>376960.802219363</v>
      </c>
    </row>
    <row r="189" s="1" customFormat="1" customHeight="1" spans="1:83">
      <c r="A189" s="25">
        <f>A186+B186</f>
        <v>3936547.13558321</v>
      </c>
      <c r="B189" s="25"/>
      <c r="C189" s="26">
        <f>A189/D186</f>
        <v>218697.063087956</v>
      </c>
      <c r="D189" s="26"/>
      <c r="E189" s="12">
        <v>1594</v>
      </c>
      <c r="F189" s="12">
        <v>2.328</v>
      </c>
      <c r="G189" s="13">
        <v>1.28</v>
      </c>
      <c r="H189" s="14">
        <v>1.4</v>
      </c>
      <c r="I189" s="15">
        <f t="shared" si="98"/>
        <v>6649.810944</v>
      </c>
      <c r="J189" s="12">
        <v>1</v>
      </c>
      <c r="K189" s="12">
        <v>1594</v>
      </c>
      <c r="L189" s="12">
        <v>0.96</v>
      </c>
      <c r="M189" s="19">
        <f t="shared" si="99"/>
        <v>4.62110183639399</v>
      </c>
      <c r="N189" s="20">
        <v>5936</v>
      </c>
      <c r="O189" s="12">
        <v>0.99</v>
      </c>
      <c r="P189" s="12">
        <v>3.41</v>
      </c>
      <c r="Q189" s="9">
        <f t="shared" si="100"/>
        <v>4.3759</v>
      </c>
      <c r="R189" s="10">
        <v>1.225</v>
      </c>
      <c r="S189" s="20">
        <v>1</v>
      </c>
      <c r="T189" s="21">
        <f t="shared" si="101"/>
        <v>196544.33886243</v>
      </c>
      <c r="U189" s="25">
        <f>SUM(U186:X186)</f>
        <v>4921804.01821447</v>
      </c>
      <c r="V189" s="25"/>
      <c r="W189" s="25"/>
      <c r="X189" s="26">
        <f>U189/Y186</f>
        <v>273433.556567471</v>
      </c>
      <c r="Y189" s="26"/>
      <c r="Z189" s="12">
        <v>1454</v>
      </c>
      <c r="AA189" s="12">
        <v>2.328</v>
      </c>
      <c r="AB189" s="13">
        <v>1.35</v>
      </c>
      <c r="AC189" s="14">
        <v>1.4</v>
      </c>
      <c r="AD189" s="15">
        <f t="shared" si="102"/>
        <v>6397.48368</v>
      </c>
      <c r="AE189" s="12">
        <v>1</v>
      </c>
      <c r="AF189" s="12">
        <v>1454</v>
      </c>
      <c r="AG189" s="12">
        <v>1.23</v>
      </c>
      <c r="AH189" s="19">
        <f t="shared" si="103"/>
        <v>4.75576722640417</v>
      </c>
      <c r="AI189" s="20">
        <v>5936</v>
      </c>
      <c r="AJ189" s="12">
        <v>0.99</v>
      </c>
      <c r="AK189" s="12">
        <v>3.41</v>
      </c>
      <c r="AL189" s="9">
        <f t="shared" si="104"/>
        <v>4.3759</v>
      </c>
      <c r="AM189" s="10">
        <v>1.225</v>
      </c>
      <c r="AN189" s="20">
        <v>1</v>
      </c>
      <c r="AO189" s="21">
        <f t="shared" si="105"/>
        <v>194912.017992432</v>
      </c>
      <c r="AP189" s="25">
        <f>SUM(AP186:AS186)</f>
        <v>6254748.92028691</v>
      </c>
      <c r="AQ189" s="25"/>
      <c r="AR189" s="25"/>
      <c r="AS189" s="26">
        <f>AP189/AT186</f>
        <v>347486.051127051</v>
      </c>
      <c r="AT189" s="26"/>
      <c r="AU189" s="12">
        <v>1597</v>
      </c>
      <c r="AV189" s="12">
        <v>2.328</v>
      </c>
      <c r="AW189" s="13">
        <v>1.35</v>
      </c>
      <c r="AX189" s="14">
        <v>1.4</v>
      </c>
      <c r="AY189" s="15">
        <f t="shared" si="106"/>
        <v>7026.67224</v>
      </c>
      <c r="AZ189" s="12">
        <v>1</v>
      </c>
      <c r="BA189" s="12">
        <v>1597</v>
      </c>
      <c r="BB189" s="12">
        <v>1.23</v>
      </c>
      <c r="BC189" s="19">
        <f t="shared" si="107"/>
        <v>4.89388657214345</v>
      </c>
      <c r="BD189" s="20">
        <v>5936</v>
      </c>
      <c r="BE189" s="12">
        <v>0.99</v>
      </c>
      <c r="BF189" s="12">
        <v>3.41</v>
      </c>
      <c r="BG189" s="9">
        <f t="shared" si="108"/>
        <v>4.3759</v>
      </c>
      <c r="BH189" s="10">
        <v>1.225</v>
      </c>
      <c r="BI189" s="22">
        <v>1.085</v>
      </c>
      <c r="BJ189" s="21">
        <f t="shared" si="109"/>
        <v>234527.615668736</v>
      </c>
      <c r="BK189" s="25">
        <f>SUM(BK186:BN186)</f>
        <v>8683104.48299121</v>
      </c>
      <c r="BL189" s="25"/>
      <c r="BM189" s="25"/>
      <c r="BN189" s="26">
        <f>BK189/BO186</f>
        <v>482394.693499512</v>
      </c>
      <c r="BO189" s="26"/>
      <c r="BP189" s="12">
        <v>1597</v>
      </c>
      <c r="BQ189" s="12">
        <v>2.328</v>
      </c>
      <c r="BR189" s="13">
        <v>1.35</v>
      </c>
      <c r="BS189" s="14">
        <v>1.4</v>
      </c>
      <c r="BT189" s="15">
        <f t="shared" si="110"/>
        <v>7026.67224</v>
      </c>
      <c r="BU189" s="12">
        <v>1</v>
      </c>
      <c r="BV189" s="12">
        <v>1597</v>
      </c>
      <c r="BW189" s="12">
        <v>1.32</v>
      </c>
      <c r="BX189" s="19">
        <f t="shared" si="111"/>
        <v>4.98388657214345</v>
      </c>
      <c r="BY189" s="20">
        <v>5936</v>
      </c>
      <c r="BZ189" s="12">
        <v>0.99</v>
      </c>
      <c r="CA189" s="12">
        <v>4.21</v>
      </c>
      <c r="CB189" s="9">
        <f t="shared" si="112"/>
        <v>5.1679</v>
      </c>
      <c r="CC189" s="10">
        <v>1.225</v>
      </c>
      <c r="CD189" s="20">
        <v>1.2</v>
      </c>
      <c r="CE189" s="21">
        <f t="shared" si="113"/>
        <v>311136.117210828</v>
      </c>
    </row>
    <row r="190" s="1" customFormat="1" customHeight="1" spans="1:83">
      <c r="A190" s="25"/>
      <c r="B190" s="25"/>
      <c r="C190" s="26"/>
      <c r="D190" s="26"/>
      <c r="E190" s="12">
        <v>1594</v>
      </c>
      <c r="F190" s="12">
        <v>2.328</v>
      </c>
      <c r="G190" s="13">
        <v>1.28</v>
      </c>
      <c r="H190" s="14">
        <v>1.4</v>
      </c>
      <c r="I190" s="15">
        <f t="shared" si="98"/>
        <v>6649.810944</v>
      </c>
      <c r="J190" s="12">
        <v>1</v>
      </c>
      <c r="K190" s="12">
        <v>1594</v>
      </c>
      <c r="L190" s="12">
        <v>0.96</v>
      </c>
      <c r="M190" s="19">
        <f t="shared" si="99"/>
        <v>4.62110183639399</v>
      </c>
      <c r="N190" s="20">
        <v>5936</v>
      </c>
      <c r="O190" s="12">
        <v>0.99</v>
      </c>
      <c r="P190" s="12">
        <v>3.41</v>
      </c>
      <c r="Q190" s="9">
        <f t="shared" si="100"/>
        <v>4.3759</v>
      </c>
      <c r="R190" s="10">
        <v>1.225</v>
      </c>
      <c r="S190" s="20">
        <v>1</v>
      </c>
      <c r="T190" s="21">
        <f t="shared" si="101"/>
        <v>196544.33886243</v>
      </c>
      <c r="U190" s="25"/>
      <c r="V190" s="25"/>
      <c r="W190" s="25"/>
      <c r="X190" s="26"/>
      <c r="Y190" s="26"/>
      <c r="Z190" s="12">
        <v>1454</v>
      </c>
      <c r="AA190" s="12">
        <v>2.328</v>
      </c>
      <c r="AB190" s="13">
        <v>1.35</v>
      </c>
      <c r="AC190" s="14">
        <v>1.4</v>
      </c>
      <c r="AD190" s="15">
        <f t="shared" si="102"/>
        <v>6397.48368</v>
      </c>
      <c r="AE190" s="12">
        <v>1</v>
      </c>
      <c r="AF190" s="12">
        <v>1454</v>
      </c>
      <c r="AG190" s="12">
        <v>1.23</v>
      </c>
      <c r="AH190" s="19">
        <f t="shared" si="103"/>
        <v>4.75576722640417</v>
      </c>
      <c r="AI190" s="20">
        <v>5936</v>
      </c>
      <c r="AJ190" s="12">
        <v>0.99</v>
      </c>
      <c r="AK190" s="12">
        <v>3.41</v>
      </c>
      <c r="AL190" s="9">
        <f t="shared" si="104"/>
        <v>4.3759</v>
      </c>
      <c r="AM190" s="10">
        <v>1.225</v>
      </c>
      <c r="AN190" s="20">
        <v>1</v>
      </c>
      <c r="AO190" s="21">
        <f t="shared" si="105"/>
        <v>194912.017992432</v>
      </c>
      <c r="AP190" s="25"/>
      <c r="AQ190" s="25"/>
      <c r="AR190" s="25"/>
      <c r="AS190" s="26"/>
      <c r="AT190" s="26"/>
      <c r="AU190" s="12">
        <v>1597</v>
      </c>
      <c r="AV190" s="12">
        <v>2.328</v>
      </c>
      <c r="AW190" s="13">
        <v>1.35</v>
      </c>
      <c r="AX190" s="14">
        <v>1.4</v>
      </c>
      <c r="AY190" s="15">
        <f t="shared" si="106"/>
        <v>7026.67224</v>
      </c>
      <c r="AZ190" s="12">
        <v>1</v>
      </c>
      <c r="BA190" s="12">
        <v>1597</v>
      </c>
      <c r="BB190" s="12">
        <v>1.23</v>
      </c>
      <c r="BC190" s="19">
        <f t="shared" si="107"/>
        <v>4.89388657214345</v>
      </c>
      <c r="BD190" s="20">
        <v>5936</v>
      </c>
      <c r="BE190" s="12">
        <v>0.99</v>
      </c>
      <c r="BF190" s="12">
        <v>3.41</v>
      </c>
      <c r="BG190" s="9">
        <f t="shared" si="108"/>
        <v>4.3759</v>
      </c>
      <c r="BH190" s="10">
        <v>1.225</v>
      </c>
      <c r="BI190" s="22">
        <v>1.085</v>
      </c>
      <c r="BJ190" s="21">
        <f t="shared" si="109"/>
        <v>234527.615668736</v>
      </c>
      <c r="BK190" s="25"/>
      <c r="BL190" s="25"/>
      <c r="BM190" s="25"/>
      <c r="BN190" s="26"/>
      <c r="BO190" s="26"/>
      <c r="BP190" s="12">
        <v>1597</v>
      </c>
      <c r="BQ190" s="12">
        <v>2.328</v>
      </c>
      <c r="BR190" s="13">
        <v>1.35</v>
      </c>
      <c r="BS190" s="14">
        <v>1.4</v>
      </c>
      <c r="BT190" s="15">
        <f t="shared" si="110"/>
        <v>7026.67224</v>
      </c>
      <c r="BU190" s="12">
        <v>1</v>
      </c>
      <c r="BV190" s="12">
        <v>1597</v>
      </c>
      <c r="BW190" s="12">
        <v>1.32</v>
      </c>
      <c r="BX190" s="19">
        <f t="shared" si="111"/>
        <v>4.98388657214345</v>
      </c>
      <c r="BY190" s="20">
        <v>5936</v>
      </c>
      <c r="BZ190" s="12">
        <v>0.99</v>
      </c>
      <c r="CA190" s="12">
        <v>4.21</v>
      </c>
      <c r="CB190" s="9">
        <f t="shared" si="112"/>
        <v>5.1679</v>
      </c>
      <c r="CC190" s="10">
        <v>1.225</v>
      </c>
      <c r="CD190" s="20">
        <v>1.2</v>
      </c>
      <c r="CE190" s="21">
        <f t="shared" si="113"/>
        <v>311136.117210828</v>
      </c>
    </row>
    <row r="191" s="1" customFormat="1" customHeight="1" spans="1:83">
      <c r="A191"/>
      <c r="B191"/>
      <c r="C191"/>
      <c r="D191"/>
      <c r="E191" s="12">
        <v>1594</v>
      </c>
      <c r="F191" s="12">
        <v>2.904</v>
      </c>
      <c r="G191" s="13">
        <v>1.28</v>
      </c>
      <c r="H191" s="14">
        <v>1.4</v>
      </c>
      <c r="I191" s="15">
        <f t="shared" si="98"/>
        <v>8295.124992</v>
      </c>
      <c r="J191" s="12">
        <v>1</v>
      </c>
      <c r="K191" s="12">
        <v>1594</v>
      </c>
      <c r="L191" s="12">
        <v>0.96</v>
      </c>
      <c r="M191" s="19">
        <f t="shared" si="99"/>
        <v>4.62110183639399</v>
      </c>
      <c r="N191" s="20">
        <v>5936</v>
      </c>
      <c r="O191" s="12">
        <v>0.99</v>
      </c>
      <c r="P191" s="12">
        <v>3.41</v>
      </c>
      <c r="Q191" s="9">
        <f t="shared" si="100"/>
        <v>4.3759</v>
      </c>
      <c r="R191" s="10">
        <v>1.225</v>
      </c>
      <c r="S191" s="20">
        <v>1</v>
      </c>
      <c r="T191" s="21">
        <f t="shared" si="101"/>
        <v>237300.927173135</v>
      </c>
      <c r="U191" s="27"/>
      <c r="V191" s="27"/>
      <c r="W191" s="27"/>
      <c r="X191" s="27"/>
      <c r="Y191" s="27"/>
      <c r="Z191" s="12">
        <v>1454</v>
      </c>
      <c r="AA191" s="12">
        <v>2.904</v>
      </c>
      <c r="AB191" s="13">
        <v>1.35</v>
      </c>
      <c r="AC191" s="14">
        <v>1.4</v>
      </c>
      <c r="AD191" s="15">
        <f t="shared" si="102"/>
        <v>7980.36624</v>
      </c>
      <c r="AE191" s="12">
        <v>1</v>
      </c>
      <c r="AF191" s="12">
        <v>1454</v>
      </c>
      <c r="AG191" s="12">
        <v>1.23</v>
      </c>
      <c r="AH191" s="19">
        <f t="shared" si="103"/>
        <v>4.75576722640417</v>
      </c>
      <c r="AI191" s="20">
        <v>5936</v>
      </c>
      <c r="AJ191" s="12">
        <v>0.99</v>
      </c>
      <c r="AK191" s="12">
        <v>3.41</v>
      </c>
      <c r="AL191" s="9">
        <f t="shared" si="104"/>
        <v>4.3759</v>
      </c>
      <c r="AM191" s="10">
        <v>1.225</v>
      </c>
      <c r="AN191" s="20">
        <v>1</v>
      </c>
      <c r="AO191" s="21">
        <f t="shared" si="105"/>
        <v>235264.733098188</v>
      </c>
      <c r="AP191" s="27"/>
      <c r="AQ191" s="27"/>
      <c r="AR191" s="27"/>
      <c r="AS191" s="27"/>
      <c r="AT191" s="27"/>
      <c r="AU191" s="12">
        <v>1597</v>
      </c>
      <c r="AV191" s="12">
        <v>2.904</v>
      </c>
      <c r="AW191" s="13">
        <v>1.35</v>
      </c>
      <c r="AX191" s="14">
        <v>1.4</v>
      </c>
      <c r="AY191" s="15">
        <f t="shared" si="106"/>
        <v>8765.23032</v>
      </c>
      <c r="AZ191" s="12">
        <v>1</v>
      </c>
      <c r="BA191" s="12">
        <v>1597</v>
      </c>
      <c r="BB191" s="12">
        <v>1.23</v>
      </c>
      <c r="BC191" s="19">
        <f t="shared" si="107"/>
        <v>4.89388657214345</v>
      </c>
      <c r="BD191" s="20">
        <v>5936</v>
      </c>
      <c r="BE191" s="12">
        <v>0.99</v>
      </c>
      <c r="BF191" s="12">
        <v>3.41</v>
      </c>
      <c r="BG191" s="9">
        <f t="shared" si="108"/>
        <v>4.3759</v>
      </c>
      <c r="BH191" s="10">
        <v>1.225</v>
      </c>
      <c r="BI191" s="22">
        <v>1.085</v>
      </c>
      <c r="BJ191" s="21">
        <f t="shared" si="109"/>
        <v>284012.928337108</v>
      </c>
      <c r="BK191" s="27"/>
      <c r="BL191" s="27"/>
      <c r="BM191" s="27"/>
      <c r="BN191" s="27"/>
      <c r="BO191" s="27"/>
      <c r="BP191" s="12">
        <v>1597</v>
      </c>
      <c r="BQ191" s="12">
        <v>2.904</v>
      </c>
      <c r="BR191" s="13">
        <v>1.35</v>
      </c>
      <c r="BS191" s="14">
        <v>1.4</v>
      </c>
      <c r="BT191" s="15">
        <f t="shared" si="110"/>
        <v>8765.23032</v>
      </c>
      <c r="BU191" s="12">
        <v>1</v>
      </c>
      <c r="BV191" s="12">
        <v>1597</v>
      </c>
      <c r="BW191" s="12">
        <v>1.32</v>
      </c>
      <c r="BX191" s="19">
        <f t="shared" si="111"/>
        <v>4.98388657214345</v>
      </c>
      <c r="BY191" s="20">
        <v>5936</v>
      </c>
      <c r="BZ191" s="12">
        <v>0.99</v>
      </c>
      <c r="CA191" s="12">
        <v>4.21</v>
      </c>
      <c r="CB191" s="9">
        <f t="shared" si="112"/>
        <v>5.1679</v>
      </c>
      <c r="CC191" s="10">
        <v>1.225</v>
      </c>
      <c r="CD191" s="20">
        <v>1.2</v>
      </c>
      <c r="CE191" s="21">
        <f t="shared" si="113"/>
        <v>376960.802219363</v>
      </c>
    </row>
    <row r="192" s="1" customFormat="1" customHeight="1" spans="1:83">
      <c r="E192" s="12">
        <v>1594</v>
      </c>
      <c r="F192" s="12">
        <v>2.328</v>
      </c>
      <c r="G192" s="13">
        <v>1.28</v>
      </c>
      <c r="H192" s="14">
        <v>1.4</v>
      </c>
      <c r="I192" s="15">
        <f t="shared" si="98"/>
        <v>6649.810944</v>
      </c>
      <c r="J192" s="12">
        <v>1</v>
      </c>
      <c r="K192" s="12">
        <v>1594</v>
      </c>
      <c r="L192" s="12">
        <v>0.96</v>
      </c>
      <c r="M192" s="19">
        <f t="shared" si="99"/>
        <v>4.62110183639399</v>
      </c>
      <c r="N192" s="20">
        <v>5936</v>
      </c>
      <c r="O192" s="12">
        <v>0.99</v>
      </c>
      <c r="P192" s="12">
        <v>3.41</v>
      </c>
      <c r="Q192" s="9">
        <f t="shared" si="100"/>
        <v>4.3759</v>
      </c>
      <c r="R192" s="10">
        <v>1.225</v>
      </c>
      <c r="S192" s="20">
        <v>1</v>
      </c>
      <c r="T192" s="21">
        <f t="shared" si="101"/>
        <v>196544.33886243</v>
      </c>
      <c r="U192" s="27"/>
      <c r="V192" s="27"/>
      <c r="W192" s="27"/>
      <c r="X192" s="27"/>
      <c r="Y192" s="27"/>
      <c r="Z192" s="12">
        <v>1454</v>
      </c>
      <c r="AA192" s="12">
        <v>2.328</v>
      </c>
      <c r="AB192" s="13">
        <v>1.35</v>
      </c>
      <c r="AC192" s="14">
        <v>1.4</v>
      </c>
      <c r="AD192" s="15">
        <f t="shared" si="102"/>
        <v>6397.48368</v>
      </c>
      <c r="AE192" s="12">
        <v>1</v>
      </c>
      <c r="AF192" s="12">
        <v>1454</v>
      </c>
      <c r="AG192" s="12">
        <v>1.23</v>
      </c>
      <c r="AH192" s="19">
        <f t="shared" si="103"/>
        <v>4.75576722640417</v>
      </c>
      <c r="AI192" s="20">
        <v>5936</v>
      </c>
      <c r="AJ192" s="12">
        <v>0.99</v>
      </c>
      <c r="AK192" s="12">
        <v>3.41</v>
      </c>
      <c r="AL192" s="9">
        <f t="shared" si="104"/>
        <v>4.3759</v>
      </c>
      <c r="AM192" s="10">
        <v>1.225</v>
      </c>
      <c r="AN192" s="20">
        <v>1</v>
      </c>
      <c r="AO192" s="21">
        <f t="shared" si="105"/>
        <v>194912.017992432</v>
      </c>
      <c r="AP192" s="27"/>
      <c r="AQ192" s="27"/>
      <c r="AR192" s="27"/>
      <c r="AS192" s="27"/>
      <c r="AT192" s="27"/>
      <c r="AU192" s="12">
        <v>1597</v>
      </c>
      <c r="AV192" s="12">
        <v>2.328</v>
      </c>
      <c r="AW192" s="13">
        <v>1.35</v>
      </c>
      <c r="AX192" s="14">
        <v>1.4</v>
      </c>
      <c r="AY192" s="15">
        <f t="shared" si="106"/>
        <v>7026.67224</v>
      </c>
      <c r="AZ192" s="12">
        <v>1</v>
      </c>
      <c r="BA192" s="12">
        <v>1597</v>
      </c>
      <c r="BB192" s="12">
        <v>1.23</v>
      </c>
      <c r="BC192" s="19">
        <f t="shared" si="107"/>
        <v>4.89388657214345</v>
      </c>
      <c r="BD192" s="20">
        <v>5936</v>
      </c>
      <c r="BE192" s="12">
        <v>0.99</v>
      </c>
      <c r="BF192" s="12">
        <v>3.41</v>
      </c>
      <c r="BG192" s="9">
        <f t="shared" si="108"/>
        <v>4.3759</v>
      </c>
      <c r="BH192" s="10">
        <v>1.225</v>
      </c>
      <c r="BI192" s="22">
        <v>1.085</v>
      </c>
      <c r="BJ192" s="21">
        <f t="shared" si="109"/>
        <v>234527.615668736</v>
      </c>
      <c r="BK192" s="27"/>
      <c r="BL192" s="27"/>
      <c r="BM192" s="27"/>
      <c r="BN192" s="27"/>
      <c r="BO192" s="27"/>
      <c r="BP192" s="12">
        <v>1597</v>
      </c>
      <c r="BQ192" s="12">
        <v>2.328</v>
      </c>
      <c r="BR192" s="13">
        <v>1.35</v>
      </c>
      <c r="BS192" s="14">
        <v>1.4</v>
      </c>
      <c r="BT192" s="15">
        <f t="shared" si="110"/>
        <v>7026.67224</v>
      </c>
      <c r="BU192" s="12">
        <v>1</v>
      </c>
      <c r="BV192" s="12">
        <v>1597</v>
      </c>
      <c r="BW192" s="12">
        <v>1.32</v>
      </c>
      <c r="BX192" s="19">
        <f t="shared" si="111"/>
        <v>4.98388657214345</v>
      </c>
      <c r="BY192" s="20">
        <v>5936</v>
      </c>
      <c r="BZ192" s="12">
        <v>0.99</v>
      </c>
      <c r="CA192" s="12">
        <v>4.21</v>
      </c>
      <c r="CB192" s="9">
        <f t="shared" si="112"/>
        <v>5.1679</v>
      </c>
      <c r="CC192" s="10">
        <v>1.225</v>
      </c>
      <c r="CD192" s="20">
        <v>1.2</v>
      </c>
      <c r="CE192" s="21">
        <f t="shared" si="113"/>
        <v>311136.117210828</v>
      </c>
    </row>
    <row r="193" s="1" customFormat="1" customHeight="1" spans="5:83">
      <c r="E193" s="12">
        <v>1594</v>
      </c>
      <c r="F193" s="12">
        <v>2.328</v>
      </c>
      <c r="G193" s="13">
        <v>1.28</v>
      </c>
      <c r="H193" s="14">
        <v>1.4</v>
      </c>
      <c r="I193" s="15">
        <f t="shared" si="98"/>
        <v>6649.810944</v>
      </c>
      <c r="J193" s="12">
        <v>1</v>
      </c>
      <c r="K193" s="12">
        <v>1594</v>
      </c>
      <c r="L193" s="12">
        <v>0.96</v>
      </c>
      <c r="M193" s="19">
        <f t="shared" si="99"/>
        <v>4.62110183639399</v>
      </c>
      <c r="N193" s="20">
        <v>5936</v>
      </c>
      <c r="O193" s="12">
        <v>0.99</v>
      </c>
      <c r="P193" s="12">
        <v>3.41</v>
      </c>
      <c r="Q193" s="9">
        <f t="shared" si="100"/>
        <v>4.3759</v>
      </c>
      <c r="R193" s="10">
        <v>1.225</v>
      </c>
      <c r="S193" s="20">
        <v>1</v>
      </c>
      <c r="T193" s="21">
        <f t="shared" si="101"/>
        <v>196544.33886243</v>
      </c>
      <c r="Z193" s="12">
        <v>1454</v>
      </c>
      <c r="AA193" s="12">
        <v>2.328</v>
      </c>
      <c r="AB193" s="13">
        <v>1.35</v>
      </c>
      <c r="AC193" s="14">
        <v>1.4</v>
      </c>
      <c r="AD193" s="15">
        <f t="shared" si="102"/>
        <v>6397.48368</v>
      </c>
      <c r="AE193" s="12">
        <v>1</v>
      </c>
      <c r="AF193" s="12">
        <v>1454</v>
      </c>
      <c r="AG193" s="12">
        <v>1.23</v>
      </c>
      <c r="AH193" s="19">
        <f t="shared" si="103"/>
        <v>4.75576722640417</v>
      </c>
      <c r="AI193" s="20">
        <v>5936</v>
      </c>
      <c r="AJ193" s="12">
        <v>0.99</v>
      </c>
      <c r="AK193" s="12">
        <v>3.41</v>
      </c>
      <c r="AL193" s="9">
        <f t="shared" si="104"/>
        <v>4.3759</v>
      </c>
      <c r="AM193" s="10">
        <v>1.225</v>
      </c>
      <c r="AN193" s="20">
        <v>1</v>
      </c>
      <c r="AO193" s="21">
        <f t="shared" si="105"/>
        <v>194912.017992432</v>
      </c>
      <c r="AU193" s="12">
        <v>1597</v>
      </c>
      <c r="AV193" s="12">
        <v>2.328</v>
      </c>
      <c r="AW193" s="13">
        <v>1.35</v>
      </c>
      <c r="AX193" s="14">
        <v>1.4</v>
      </c>
      <c r="AY193" s="15">
        <f t="shared" si="106"/>
        <v>7026.67224</v>
      </c>
      <c r="AZ193" s="12">
        <v>1</v>
      </c>
      <c r="BA193" s="12">
        <v>1597</v>
      </c>
      <c r="BB193" s="12">
        <v>1.23</v>
      </c>
      <c r="BC193" s="19">
        <f t="shared" si="107"/>
        <v>4.89388657214345</v>
      </c>
      <c r="BD193" s="20">
        <v>5936</v>
      </c>
      <c r="BE193" s="12">
        <v>0.99</v>
      </c>
      <c r="BF193" s="12">
        <v>3.41</v>
      </c>
      <c r="BG193" s="9">
        <f t="shared" si="108"/>
        <v>4.3759</v>
      </c>
      <c r="BH193" s="10">
        <v>1.225</v>
      </c>
      <c r="BI193" s="22">
        <v>1.085</v>
      </c>
      <c r="BJ193" s="21">
        <f t="shared" si="109"/>
        <v>234527.615668736</v>
      </c>
      <c r="BP193" s="12">
        <v>1597</v>
      </c>
      <c r="BQ193" s="12">
        <v>2.328</v>
      </c>
      <c r="BR193" s="13">
        <v>1.35</v>
      </c>
      <c r="BS193" s="14">
        <v>1.4</v>
      </c>
      <c r="BT193" s="15">
        <f t="shared" si="110"/>
        <v>7026.67224</v>
      </c>
      <c r="BU193" s="12">
        <v>1</v>
      </c>
      <c r="BV193" s="12">
        <v>1597</v>
      </c>
      <c r="BW193" s="12">
        <v>1.32</v>
      </c>
      <c r="BX193" s="19">
        <f t="shared" si="111"/>
        <v>4.98388657214345</v>
      </c>
      <c r="BY193" s="20">
        <v>5936</v>
      </c>
      <c r="BZ193" s="12">
        <v>0.99</v>
      </c>
      <c r="CA193" s="12">
        <v>4.21</v>
      </c>
      <c r="CB193" s="9">
        <f t="shared" si="112"/>
        <v>5.1679</v>
      </c>
      <c r="CC193" s="10">
        <v>1.225</v>
      </c>
      <c r="CD193" s="20">
        <v>1.2</v>
      </c>
      <c r="CE193" s="21">
        <f t="shared" si="113"/>
        <v>311136.117210828</v>
      </c>
    </row>
    <row r="194" s="1" customFormat="1" customHeight="1" spans="5:83">
      <c r="E194" s="12">
        <v>1594</v>
      </c>
      <c r="F194" s="12">
        <v>2.904</v>
      </c>
      <c r="G194" s="13">
        <v>1.28</v>
      </c>
      <c r="H194" s="14">
        <v>1.4</v>
      </c>
      <c r="I194" s="15">
        <f t="shared" si="98"/>
        <v>8295.124992</v>
      </c>
      <c r="J194" s="12">
        <v>1</v>
      </c>
      <c r="K194" s="12">
        <v>1594</v>
      </c>
      <c r="L194" s="12">
        <v>0.96</v>
      </c>
      <c r="M194" s="19">
        <f t="shared" si="99"/>
        <v>4.62110183639399</v>
      </c>
      <c r="N194" s="20">
        <v>5936</v>
      </c>
      <c r="O194" s="12">
        <v>0.99</v>
      </c>
      <c r="P194" s="12">
        <v>3.41</v>
      </c>
      <c r="Q194" s="9">
        <f t="shared" si="100"/>
        <v>4.3759</v>
      </c>
      <c r="R194" s="10">
        <v>1.225</v>
      </c>
      <c r="S194" s="20">
        <v>1</v>
      </c>
      <c r="T194" s="21">
        <f t="shared" si="101"/>
        <v>237300.927173135</v>
      </c>
      <c r="Z194" s="12">
        <v>1454</v>
      </c>
      <c r="AA194" s="12">
        <v>2.904</v>
      </c>
      <c r="AB194" s="13">
        <v>1.35</v>
      </c>
      <c r="AC194" s="14">
        <v>1.4</v>
      </c>
      <c r="AD194" s="15">
        <f t="shared" si="102"/>
        <v>7980.36624</v>
      </c>
      <c r="AE194" s="12">
        <v>1</v>
      </c>
      <c r="AF194" s="12">
        <v>1454</v>
      </c>
      <c r="AG194" s="12">
        <v>1.23</v>
      </c>
      <c r="AH194" s="19">
        <f t="shared" si="103"/>
        <v>4.75576722640417</v>
      </c>
      <c r="AI194" s="20">
        <v>5936</v>
      </c>
      <c r="AJ194" s="12">
        <v>0.99</v>
      </c>
      <c r="AK194" s="12">
        <v>3.41</v>
      </c>
      <c r="AL194" s="9">
        <f t="shared" si="104"/>
        <v>4.3759</v>
      </c>
      <c r="AM194" s="10">
        <v>1.225</v>
      </c>
      <c r="AN194" s="20">
        <v>1</v>
      </c>
      <c r="AO194" s="21">
        <f t="shared" si="105"/>
        <v>235264.733098188</v>
      </c>
      <c r="AU194" s="12">
        <v>1597</v>
      </c>
      <c r="AV194" s="12">
        <v>2.904</v>
      </c>
      <c r="AW194" s="13">
        <v>1.35</v>
      </c>
      <c r="AX194" s="14">
        <v>1.4</v>
      </c>
      <c r="AY194" s="15">
        <f t="shared" si="106"/>
        <v>8765.23032</v>
      </c>
      <c r="AZ194" s="12">
        <v>1</v>
      </c>
      <c r="BA194" s="12">
        <v>1597</v>
      </c>
      <c r="BB194" s="12">
        <v>1.23</v>
      </c>
      <c r="BC194" s="19">
        <f t="shared" si="107"/>
        <v>4.89388657214345</v>
      </c>
      <c r="BD194" s="20">
        <v>5936</v>
      </c>
      <c r="BE194" s="12">
        <v>0.99</v>
      </c>
      <c r="BF194" s="12">
        <v>3.41</v>
      </c>
      <c r="BG194" s="9">
        <f t="shared" si="108"/>
        <v>4.3759</v>
      </c>
      <c r="BH194" s="10">
        <v>1.225</v>
      </c>
      <c r="BI194" s="22">
        <v>1.085</v>
      </c>
      <c r="BJ194" s="21">
        <f t="shared" si="109"/>
        <v>284012.928337108</v>
      </c>
      <c r="BP194" s="12">
        <v>1597</v>
      </c>
      <c r="BQ194" s="12">
        <v>2.904</v>
      </c>
      <c r="BR194" s="13">
        <v>1.35</v>
      </c>
      <c r="BS194" s="14">
        <v>1.4</v>
      </c>
      <c r="BT194" s="15">
        <f t="shared" si="110"/>
        <v>8765.23032</v>
      </c>
      <c r="BU194" s="12">
        <v>1</v>
      </c>
      <c r="BV194" s="12">
        <v>1597</v>
      </c>
      <c r="BW194" s="12">
        <v>1.32</v>
      </c>
      <c r="BX194" s="19">
        <f t="shared" si="111"/>
        <v>4.98388657214345</v>
      </c>
      <c r="BY194" s="20">
        <v>5936</v>
      </c>
      <c r="BZ194" s="12">
        <v>0.99</v>
      </c>
      <c r="CA194" s="12">
        <v>4.21</v>
      </c>
      <c r="CB194" s="9">
        <f t="shared" si="112"/>
        <v>5.1679</v>
      </c>
      <c r="CC194" s="10">
        <v>1.225</v>
      </c>
      <c r="CD194" s="20">
        <v>1.2</v>
      </c>
      <c r="CE194" s="21">
        <f t="shared" si="113"/>
        <v>376960.802219363</v>
      </c>
    </row>
    <row r="195" s="1" customFormat="1" customHeight="1" spans="5:83">
      <c r="E195" s="12">
        <v>1594</v>
      </c>
      <c r="F195" s="12">
        <v>2.328</v>
      </c>
      <c r="G195" s="13">
        <v>1.28</v>
      </c>
      <c r="H195" s="14">
        <v>1.4</v>
      </c>
      <c r="I195" s="15">
        <f t="shared" si="98"/>
        <v>6649.810944</v>
      </c>
      <c r="J195" s="12">
        <v>1</v>
      </c>
      <c r="K195" s="12">
        <v>1594</v>
      </c>
      <c r="L195" s="12">
        <v>0.96</v>
      </c>
      <c r="M195" s="19">
        <f t="shared" si="99"/>
        <v>4.62110183639399</v>
      </c>
      <c r="N195" s="20">
        <v>5936</v>
      </c>
      <c r="O195" s="12">
        <v>0.99</v>
      </c>
      <c r="P195" s="12">
        <v>3.41</v>
      </c>
      <c r="Q195" s="9">
        <f t="shared" si="100"/>
        <v>4.3759</v>
      </c>
      <c r="R195" s="10">
        <v>1.225</v>
      </c>
      <c r="S195" s="20">
        <v>1</v>
      </c>
      <c r="T195" s="21">
        <f t="shared" si="101"/>
        <v>196544.33886243</v>
      </c>
      <c r="Z195" s="12">
        <v>1454</v>
      </c>
      <c r="AA195" s="12">
        <v>2.328</v>
      </c>
      <c r="AB195" s="13">
        <v>1.35</v>
      </c>
      <c r="AC195" s="14">
        <v>1.4</v>
      </c>
      <c r="AD195" s="15">
        <f t="shared" si="102"/>
        <v>6397.48368</v>
      </c>
      <c r="AE195" s="12">
        <v>1</v>
      </c>
      <c r="AF195" s="12">
        <v>1454</v>
      </c>
      <c r="AG195" s="12">
        <v>1.23</v>
      </c>
      <c r="AH195" s="19">
        <f t="shared" si="103"/>
        <v>4.75576722640417</v>
      </c>
      <c r="AI195" s="20">
        <v>5936</v>
      </c>
      <c r="AJ195" s="12">
        <v>0.99</v>
      </c>
      <c r="AK195" s="12">
        <v>3.41</v>
      </c>
      <c r="AL195" s="9">
        <f t="shared" si="104"/>
        <v>4.3759</v>
      </c>
      <c r="AM195" s="10">
        <v>1.225</v>
      </c>
      <c r="AN195" s="20">
        <v>1</v>
      </c>
      <c r="AO195" s="21">
        <f t="shared" si="105"/>
        <v>194912.017992432</v>
      </c>
      <c r="AU195" s="12">
        <v>1597</v>
      </c>
      <c r="AV195" s="12">
        <v>2.328</v>
      </c>
      <c r="AW195" s="13">
        <v>1.35</v>
      </c>
      <c r="AX195" s="14">
        <v>1.4</v>
      </c>
      <c r="AY195" s="15">
        <f t="shared" si="106"/>
        <v>7026.67224</v>
      </c>
      <c r="AZ195" s="12">
        <v>1</v>
      </c>
      <c r="BA195" s="12">
        <v>1597</v>
      </c>
      <c r="BB195" s="12">
        <v>1.23</v>
      </c>
      <c r="BC195" s="19">
        <f t="shared" si="107"/>
        <v>4.89388657214345</v>
      </c>
      <c r="BD195" s="20">
        <v>5936</v>
      </c>
      <c r="BE195" s="12">
        <v>0.99</v>
      </c>
      <c r="BF195" s="12">
        <v>3.41</v>
      </c>
      <c r="BG195" s="9">
        <f t="shared" si="108"/>
        <v>4.3759</v>
      </c>
      <c r="BH195" s="10">
        <v>1.225</v>
      </c>
      <c r="BI195" s="22">
        <v>1.085</v>
      </c>
      <c r="BJ195" s="21">
        <f t="shared" si="109"/>
        <v>234527.615668736</v>
      </c>
      <c r="BP195" s="12">
        <v>1597</v>
      </c>
      <c r="BQ195" s="12">
        <v>2.328</v>
      </c>
      <c r="BR195" s="13">
        <v>1.35</v>
      </c>
      <c r="BS195" s="14">
        <v>1.4</v>
      </c>
      <c r="BT195" s="15">
        <f t="shared" si="110"/>
        <v>7026.67224</v>
      </c>
      <c r="BU195" s="12">
        <v>1</v>
      </c>
      <c r="BV195" s="12">
        <v>1597</v>
      </c>
      <c r="BW195" s="12">
        <v>1.32</v>
      </c>
      <c r="BX195" s="19">
        <f t="shared" si="111"/>
        <v>4.98388657214345</v>
      </c>
      <c r="BY195" s="20">
        <v>5936</v>
      </c>
      <c r="BZ195" s="12">
        <v>0.99</v>
      </c>
      <c r="CA195" s="12">
        <v>4.21</v>
      </c>
      <c r="CB195" s="9">
        <f t="shared" si="112"/>
        <v>5.1679</v>
      </c>
      <c r="CC195" s="10">
        <v>1.225</v>
      </c>
      <c r="CD195" s="20">
        <v>1.2</v>
      </c>
      <c r="CE195" s="21">
        <f t="shared" si="113"/>
        <v>311136.117210828</v>
      </c>
    </row>
    <row r="196" s="1" customFormat="1" customHeight="1" spans="5:83">
      <c r="E196" s="12">
        <v>1594</v>
      </c>
      <c r="F196" s="12">
        <v>2.328</v>
      </c>
      <c r="G196" s="13">
        <v>1.28</v>
      </c>
      <c r="H196" s="14">
        <v>1.4</v>
      </c>
      <c r="I196" s="15">
        <f t="shared" si="98"/>
        <v>6649.810944</v>
      </c>
      <c r="J196" s="12">
        <v>1</v>
      </c>
      <c r="K196" s="12">
        <v>1594</v>
      </c>
      <c r="L196" s="12">
        <v>0.96</v>
      </c>
      <c r="M196" s="19">
        <f t="shared" si="99"/>
        <v>4.62110183639399</v>
      </c>
      <c r="N196" s="20">
        <v>5936</v>
      </c>
      <c r="O196" s="12">
        <v>0.99</v>
      </c>
      <c r="P196" s="12">
        <v>3.41</v>
      </c>
      <c r="Q196" s="9">
        <f t="shared" si="100"/>
        <v>4.3759</v>
      </c>
      <c r="R196" s="10">
        <v>1.225</v>
      </c>
      <c r="S196" s="20">
        <v>1</v>
      </c>
      <c r="T196" s="21">
        <f t="shared" si="101"/>
        <v>196544.33886243</v>
      </c>
      <c r="Z196" s="12">
        <v>1454</v>
      </c>
      <c r="AA196" s="12">
        <v>2.328</v>
      </c>
      <c r="AB196" s="13">
        <v>1.35</v>
      </c>
      <c r="AC196" s="14">
        <v>1.4</v>
      </c>
      <c r="AD196" s="15">
        <f t="shared" si="102"/>
        <v>6397.48368</v>
      </c>
      <c r="AE196" s="12">
        <v>1</v>
      </c>
      <c r="AF196" s="12">
        <v>1454</v>
      </c>
      <c r="AG196" s="12">
        <v>1.23</v>
      </c>
      <c r="AH196" s="19">
        <f t="shared" si="103"/>
        <v>4.75576722640417</v>
      </c>
      <c r="AI196" s="20">
        <v>5936</v>
      </c>
      <c r="AJ196" s="12">
        <v>0.99</v>
      </c>
      <c r="AK196" s="12">
        <v>3.41</v>
      </c>
      <c r="AL196" s="9">
        <f t="shared" si="104"/>
        <v>4.3759</v>
      </c>
      <c r="AM196" s="10">
        <v>1.225</v>
      </c>
      <c r="AN196" s="20">
        <v>1</v>
      </c>
      <c r="AO196" s="21">
        <f t="shared" si="105"/>
        <v>194912.017992432</v>
      </c>
      <c r="AU196" s="12">
        <v>1597</v>
      </c>
      <c r="AV196" s="12">
        <v>2.328</v>
      </c>
      <c r="AW196" s="13">
        <v>1.35</v>
      </c>
      <c r="AX196" s="14">
        <v>1.4</v>
      </c>
      <c r="AY196" s="15">
        <f t="shared" si="106"/>
        <v>7026.67224</v>
      </c>
      <c r="AZ196" s="12">
        <v>1</v>
      </c>
      <c r="BA196" s="12">
        <v>1597</v>
      </c>
      <c r="BB196" s="12">
        <v>1.23</v>
      </c>
      <c r="BC196" s="19">
        <f t="shared" si="107"/>
        <v>4.89388657214345</v>
      </c>
      <c r="BD196" s="20">
        <v>5936</v>
      </c>
      <c r="BE196" s="12">
        <v>0.99</v>
      </c>
      <c r="BF196" s="12">
        <v>3.41</v>
      </c>
      <c r="BG196" s="9">
        <f t="shared" si="108"/>
        <v>4.3759</v>
      </c>
      <c r="BH196" s="10">
        <v>1.225</v>
      </c>
      <c r="BI196" s="22">
        <v>1.085</v>
      </c>
      <c r="BJ196" s="21">
        <f t="shared" si="109"/>
        <v>234527.615668736</v>
      </c>
      <c r="BP196" s="12">
        <v>1597</v>
      </c>
      <c r="BQ196" s="12">
        <v>2.328</v>
      </c>
      <c r="BR196" s="13">
        <v>1.35</v>
      </c>
      <c r="BS196" s="14">
        <v>1.4</v>
      </c>
      <c r="BT196" s="15">
        <f t="shared" si="110"/>
        <v>7026.67224</v>
      </c>
      <c r="BU196" s="12">
        <v>1</v>
      </c>
      <c r="BV196" s="12">
        <v>1597</v>
      </c>
      <c r="BW196" s="12">
        <v>1.32</v>
      </c>
      <c r="BX196" s="19">
        <f t="shared" si="111"/>
        <v>4.98388657214345</v>
      </c>
      <c r="BY196" s="20">
        <v>5936</v>
      </c>
      <c r="BZ196" s="12">
        <v>0.99</v>
      </c>
      <c r="CA196" s="12">
        <v>4.21</v>
      </c>
      <c r="CB196" s="9">
        <f t="shared" si="112"/>
        <v>5.1679</v>
      </c>
      <c r="CC196" s="10">
        <v>1.225</v>
      </c>
      <c r="CD196" s="20">
        <v>1.2</v>
      </c>
      <c r="CE196" s="21">
        <f t="shared" si="113"/>
        <v>311136.117210828</v>
      </c>
    </row>
    <row r="197" s="1" customFormat="1" customHeight="1" spans="5:83">
      <c r="E197" s="12">
        <v>1594</v>
      </c>
      <c r="F197" s="12">
        <v>2.904</v>
      </c>
      <c r="G197" s="13">
        <v>1.28</v>
      </c>
      <c r="H197" s="14">
        <v>1.4</v>
      </c>
      <c r="I197" s="15">
        <f t="shared" si="98"/>
        <v>8295.124992</v>
      </c>
      <c r="J197" s="12">
        <v>1</v>
      </c>
      <c r="K197" s="12">
        <v>1594</v>
      </c>
      <c r="L197" s="12">
        <v>0.96</v>
      </c>
      <c r="M197" s="19">
        <f t="shared" si="99"/>
        <v>4.62110183639399</v>
      </c>
      <c r="N197" s="20">
        <v>5936</v>
      </c>
      <c r="O197" s="12">
        <v>0.99</v>
      </c>
      <c r="P197" s="12">
        <v>3.41</v>
      </c>
      <c r="Q197" s="9">
        <f t="shared" si="100"/>
        <v>4.3759</v>
      </c>
      <c r="R197" s="10">
        <v>1.225</v>
      </c>
      <c r="S197" s="20">
        <v>1</v>
      </c>
      <c r="T197" s="21">
        <f t="shared" si="101"/>
        <v>237300.927173135</v>
      </c>
      <c r="Z197" s="12">
        <v>1454</v>
      </c>
      <c r="AA197" s="12">
        <v>2.904</v>
      </c>
      <c r="AB197" s="13">
        <v>1.35</v>
      </c>
      <c r="AC197" s="14">
        <v>1.4</v>
      </c>
      <c r="AD197" s="15">
        <f t="shared" si="102"/>
        <v>7980.36624</v>
      </c>
      <c r="AE197" s="12">
        <v>1</v>
      </c>
      <c r="AF197" s="12">
        <v>1454</v>
      </c>
      <c r="AG197" s="12">
        <v>1.23</v>
      </c>
      <c r="AH197" s="19">
        <f t="shared" si="103"/>
        <v>4.75576722640417</v>
      </c>
      <c r="AI197" s="20">
        <v>5936</v>
      </c>
      <c r="AJ197" s="12">
        <v>0.99</v>
      </c>
      <c r="AK197" s="12">
        <v>3.41</v>
      </c>
      <c r="AL197" s="9">
        <f t="shared" si="104"/>
        <v>4.3759</v>
      </c>
      <c r="AM197" s="10">
        <v>1.225</v>
      </c>
      <c r="AN197" s="20">
        <v>1</v>
      </c>
      <c r="AO197" s="21">
        <f t="shared" si="105"/>
        <v>235264.733098188</v>
      </c>
      <c r="AU197" s="12">
        <v>1597</v>
      </c>
      <c r="AV197" s="12">
        <v>2.904</v>
      </c>
      <c r="AW197" s="13">
        <v>1.35</v>
      </c>
      <c r="AX197" s="14">
        <v>1.4</v>
      </c>
      <c r="AY197" s="15">
        <f t="shared" si="106"/>
        <v>8765.23032</v>
      </c>
      <c r="AZ197" s="12">
        <v>1</v>
      </c>
      <c r="BA197" s="12">
        <v>1597</v>
      </c>
      <c r="BB197" s="12">
        <v>1.23</v>
      </c>
      <c r="BC197" s="19">
        <f t="shared" si="107"/>
        <v>4.89388657214345</v>
      </c>
      <c r="BD197" s="20">
        <v>5936</v>
      </c>
      <c r="BE197" s="12">
        <v>0.99</v>
      </c>
      <c r="BF197" s="12">
        <v>3.41</v>
      </c>
      <c r="BG197" s="9">
        <f t="shared" si="108"/>
        <v>4.3759</v>
      </c>
      <c r="BH197" s="10">
        <v>1.225</v>
      </c>
      <c r="BI197" s="22">
        <v>1.085</v>
      </c>
      <c r="BJ197" s="21">
        <f t="shared" si="109"/>
        <v>284012.928337108</v>
      </c>
      <c r="BP197" s="12">
        <v>1597</v>
      </c>
      <c r="BQ197" s="12">
        <v>2.904</v>
      </c>
      <c r="BR197" s="13">
        <v>1.35</v>
      </c>
      <c r="BS197" s="14">
        <v>1.4</v>
      </c>
      <c r="BT197" s="15">
        <f t="shared" si="110"/>
        <v>8765.23032</v>
      </c>
      <c r="BU197" s="12">
        <v>1</v>
      </c>
      <c r="BV197" s="12">
        <v>1597</v>
      </c>
      <c r="BW197" s="12">
        <v>1.32</v>
      </c>
      <c r="BX197" s="19">
        <f t="shared" si="111"/>
        <v>4.98388657214345</v>
      </c>
      <c r="BY197" s="20">
        <v>5936</v>
      </c>
      <c r="BZ197" s="12">
        <v>0.99</v>
      </c>
      <c r="CA197" s="12">
        <v>4.21</v>
      </c>
      <c r="CB197" s="9">
        <f t="shared" si="112"/>
        <v>5.1679</v>
      </c>
      <c r="CC197" s="10">
        <v>1.225</v>
      </c>
      <c r="CD197" s="20">
        <v>1.2</v>
      </c>
      <c r="CE197" s="21">
        <f t="shared" si="113"/>
        <v>376960.802219363</v>
      </c>
    </row>
    <row r="198" s="1" customFormat="1" customHeight="1" spans="5:83">
      <c r="E198" s="12">
        <v>1594</v>
      </c>
      <c r="F198" s="12">
        <v>2.328</v>
      </c>
      <c r="G198" s="13">
        <v>1.28</v>
      </c>
      <c r="H198" s="14">
        <v>1.4</v>
      </c>
      <c r="I198" s="15">
        <f t="shared" si="98"/>
        <v>6649.810944</v>
      </c>
      <c r="J198" s="12">
        <v>1</v>
      </c>
      <c r="K198" s="12">
        <v>1594</v>
      </c>
      <c r="L198" s="12">
        <v>0.96</v>
      </c>
      <c r="M198" s="19">
        <f t="shared" si="99"/>
        <v>4.62110183639399</v>
      </c>
      <c r="N198" s="20">
        <v>5936</v>
      </c>
      <c r="O198" s="12">
        <v>0.99</v>
      </c>
      <c r="P198" s="12">
        <v>3.41</v>
      </c>
      <c r="Q198" s="9">
        <f t="shared" si="100"/>
        <v>4.3759</v>
      </c>
      <c r="R198" s="10">
        <v>1.225</v>
      </c>
      <c r="S198" s="20">
        <v>1</v>
      </c>
      <c r="T198" s="21">
        <f t="shared" si="101"/>
        <v>196544.33886243</v>
      </c>
      <c r="Z198" s="12">
        <v>1454</v>
      </c>
      <c r="AA198" s="12">
        <v>2.328</v>
      </c>
      <c r="AB198" s="13">
        <v>1.35</v>
      </c>
      <c r="AC198" s="14">
        <v>1.4</v>
      </c>
      <c r="AD198" s="15">
        <f t="shared" si="102"/>
        <v>6397.48368</v>
      </c>
      <c r="AE198" s="12">
        <v>1</v>
      </c>
      <c r="AF198" s="12">
        <v>1454</v>
      </c>
      <c r="AG198" s="12">
        <v>1.23</v>
      </c>
      <c r="AH198" s="19">
        <f t="shared" si="103"/>
        <v>4.75576722640417</v>
      </c>
      <c r="AI198" s="20">
        <v>5936</v>
      </c>
      <c r="AJ198" s="12">
        <v>0.99</v>
      </c>
      <c r="AK198" s="12">
        <v>3.41</v>
      </c>
      <c r="AL198" s="9">
        <f t="shared" si="104"/>
        <v>4.3759</v>
      </c>
      <c r="AM198" s="10">
        <v>1.225</v>
      </c>
      <c r="AN198" s="20">
        <v>1</v>
      </c>
      <c r="AO198" s="21">
        <f t="shared" si="105"/>
        <v>194912.017992432</v>
      </c>
      <c r="AU198" s="12">
        <v>1597</v>
      </c>
      <c r="AV198" s="12">
        <v>2.328</v>
      </c>
      <c r="AW198" s="13">
        <v>1.35</v>
      </c>
      <c r="AX198" s="14">
        <v>1.4</v>
      </c>
      <c r="AY198" s="15">
        <f t="shared" si="106"/>
        <v>7026.67224</v>
      </c>
      <c r="AZ198" s="12">
        <v>1</v>
      </c>
      <c r="BA198" s="12">
        <v>1597</v>
      </c>
      <c r="BB198" s="12">
        <v>1.23</v>
      </c>
      <c r="BC198" s="19">
        <f t="shared" si="107"/>
        <v>4.89388657214345</v>
      </c>
      <c r="BD198" s="20">
        <v>5936</v>
      </c>
      <c r="BE198" s="12">
        <v>0.99</v>
      </c>
      <c r="BF198" s="12">
        <v>3.41</v>
      </c>
      <c r="BG198" s="9">
        <f t="shared" si="108"/>
        <v>4.3759</v>
      </c>
      <c r="BH198" s="10">
        <v>1.225</v>
      </c>
      <c r="BI198" s="22">
        <v>1.085</v>
      </c>
      <c r="BJ198" s="21">
        <f t="shared" si="109"/>
        <v>234527.615668736</v>
      </c>
      <c r="BP198" s="12">
        <v>1597</v>
      </c>
      <c r="BQ198" s="12">
        <v>2.328</v>
      </c>
      <c r="BR198" s="13">
        <v>1.35</v>
      </c>
      <c r="BS198" s="14">
        <v>1.4</v>
      </c>
      <c r="BT198" s="15">
        <f t="shared" si="110"/>
        <v>7026.67224</v>
      </c>
      <c r="BU198" s="12">
        <v>1</v>
      </c>
      <c r="BV198" s="12">
        <v>1597</v>
      </c>
      <c r="BW198" s="12">
        <v>1.32</v>
      </c>
      <c r="BX198" s="19">
        <f t="shared" si="111"/>
        <v>4.98388657214345</v>
      </c>
      <c r="BY198" s="20">
        <v>5936</v>
      </c>
      <c r="BZ198" s="12">
        <v>0.99</v>
      </c>
      <c r="CA198" s="12">
        <v>4.21</v>
      </c>
      <c r="CB198" s="9">
        <f t="shared" si="112"/>
        <v>5.1679</v>
      </c>
      <c r="CC198" s="10">
        <v>1.225</v>
      </c>
      <c r="CD198" s="20">
        <v>1.2</v>
      </c>
      <c r="CE198" s="21">
        <f t="shared" si="113"/>
        <v>311136.117210828</v>
      </c>
    </row>
    <row r="199" s="1" customFormat="1" customHeight="1" spans="5:83">
      <c r="E199" s="12">
        <v>1594</v>
      </c>
      <c r="F199" s="12">
        <v>2.328</v>
      </c>
      <c r="G199" s="13">
        <v>1.28</v>
      </c>
      <c r="H199" s="14">
        <v>1.4</v>
      </c>
      <c r="I199" s="15">
        <f t="shared" si="98"/>
        <v>6649.810944</v>
      </c>
      <c r="J199" s="12">
        <v>1</v>
      </c>
      <c r="K199" s="12">
        <v>1594</v>
      </c>
      <c r="L199" s="12">
        <v>0.96</v>
      </c>
      <c r="M199" s="19">
        <f t="shared" si="99"/>
        <v>4.62110183639399</v>
      </c>
      <c r="N199" s="20">
        <v>5936</v>
      </c>
      <c r="O199" s="12">
        <v>0.99</v>
      </c>
      <c r="P199" s="12">
        <v>3.41</v>
      </c>
      <c r="Q199" s="9">
        <f t="shared" si="100"/>
        <v>4.3759</v>
      </c>
      <c r="R199" s="10">
        <v>1.225</v>
      </c>
      <c r="S199" s="20">
        <v>1</v>
      </c>
      <c r="T199" s="21">
        <f t="shared" si="101"/>
        <v>196544.33886243</v>
      </c>
      <c r="Z199" s="12">
        <v>1454</v>
      </c>
      <c r="AA199" s="12">
        <v>2.328</v>
      </c>
      <c r="AB199" s="13">
        <v>1.35</v>
      </c>
      <c r="AC199" s="14">
        <v>1.4</v>
      </c>
      <c r="AD199" s="15">
        <f t="shared" si="102"/>
        <v>6397.48368</v>
      </c>
      <c r="AE199" s="12">
        <v>1</v>
      </c>
      <c r="AF199" s="12">
        <v>1454</v>
      </c>
      <c r="AG199" s="12">
        <v>1.23</v>
      </c>
      <c r="AH199" s="19">
        <f t="shared" si="103"/>
        <v>4.75576722640417</v>
      </c>
      <c r="AI199" s="20">
        <v>5936</v>
      </c>
      <c r="AJ199" s="12">
        <v>0.99</v>
      </c>
      <c r="AK199" s="12">
        <v>3.41</v>
      </c>
      <c r="AL199" s="9">
        <f t="shared" si="104"/>
        <v>4.3759</v>
      </c>
      <c r="AM199" s="10">
        <v>1.225</v>
      </c>
      <c r="AN199" s="20">
        <v>1</v>
      </c>
      <c r="AO199" s="21">
        <f t="shared" si="105"/>
        <v>194912.017992432</v>
      </c>
      <c r="AU199" s="12">
        <v>1597</v>
      </c>
      <c r="AV199" s="12">
        <v>2.328</v>
      </c>
      <c r="AW199" s="13">
        <v>1.35</v>
      </c>
      <c r="AX199" s="14">
        <v>1.4</v>
      </c>
      <c r="AY199" s="15">
        <f t="shared" si="106"/>
        <v>7026.67224</v>
      </c>
      <c r="AZ199" s="12">
        <v>1</v>
      </c>
      <c r="BA199" s="12">
        <v>1597</v>
      </c>
      <c r="BB199" s="12">
        <v>1.23</v>
      </c>
      <c r="BC199" s="19">
        <f t="shared" si="107"/>
        <v>4.89388657214345</v>
      </c>
      <c r="BD199" s="20">
        <v>5936</v>
      </c>
      <c r="BE199" s="12">
        <v>0.99</v>
      </c>
      <c r="BF199" s="12">
        <v>3.41</v>
      </c>
      <c r="BG199" s="9">
        <f t="shared" si="108"/>
        <v>4.3759</v>
      </c>
      <c r="BH199" s="10">
        <v>1.225</v>
      </c>
      <c r="BI199" s="22">
        <v>1.085</v>
      </c>
      <c r="BJ199" s="21">
        <f t="shared" si="109"/>
        <v>234527.615668736</v>
      </c>
      <c r="BP199" s="12">
        <v>1597</v>
      </c>
      <c r="BQ199" s="12">
        <v>2.328</v>
      </c>
      <c r="BR199" s="13">
        <v>1.35</v>
      </c>
      <c r="BS199" s="14">
        <v>1.4</v>
      </c>
      <c r="BT199" s="15">
        <f t="shared" si="110"/>
        <v>7026.67224</v>
      </c>
      <c r="BU199" s="12">
        <v>1</v>
      </c>
      <c r="BV199" s="12">
        <v>1597</v>
      </c>
      <c r="BW199" s="12">
        <v>1.32</v>
      </c>
      <c r="BX199" s="19">
        <f t="shared" si="111"/>
        <v>4.98388657214345</v>
      </c>
      <c r="BY199" s="20">
        <v>5936</v>
      </c>
      <c r="BZ199" s="12">
        <v>0.99</v>
      </c>
      <c r="CA199" s="12">
        <v>4.21</v>
      </c>
      <c r="CB199" s="9">
        <f t="shared" si="112"/>
        <v>5.1679</v>
      </c>
      <c r="CC199" s="10">
        <v>1.225</v>
      </c>
      <c r="CD199" s="20">
        <v>1.2</v>
      </c>
      <c r="CE199" s="21">
        <f t="shared" si="113"/>
        <v>311136.117210828</v>
      </c>
    </row>
    <row r="200" s="1" customFormat="1" customHeight="1" spans="5:83">
      <c r="E200" s="12">
        <v>1594</v>
      </c>
      <c r="F200" s="12">
        <v>2.904</v>
      </c>
      <c r="G200" s="13">
        <v>1.28</v>
      </c>
      <c r="H200" s="14">
        <v>1.4</v>
      </c>
      <c r="I200" s="15">
        <f t="shared" si="98"/>
        <v>8295.124992</v>
      </c>
      <c r="J200" s="12">
        <v>1</v>
      </c>
      <c r="K200" s="12">
        <v>1594</v>
      </c>
      <c r="L200" s="12">
        <v>0.96</v>
      </c>
      <c r="M200" s="19">
        <f t="shared" si="99"/>
        <v>4.62110183639399</v>
      </c>
      <c r="N200" s="20">
        <v>5936</v>
      </c>
      <c r="O200" s="12">
        <v>0.99</v>
      </c>
      <c r="P200" s="12">
        <v>3.41</v>
      </c>
      <c r="Q200" s="9">
        <f t="shared" si="100"/>
        <v>4.3759</v>
      </c>
      <c r="R200" s="10">
        <v>1.225</v>
      </c>
      <c r="S200" s="20">
        <v>1</v>
      </c>
      <c r="T200" s="21">
        <f t="shared" si="101"/>
        <v>237300.927173135</v>
      </c>
      <c r="Z200" s="12">
        <v>1454</v>
      </c>
      <c r="AA200" s="12">
        <v>2.904</v>
      </c>
      <c r="AB200" s="13">
        <v>1.35</v>
      </c>
      <c r="AC200" s="14">
        <v>1.4</v>
      </c>
      <c r="AD200" s="15">
        <f t="shared" si="102"/>
        <v>7980.36624</v>
      </c>
      <c r="AE200" s="12">
        <v>1</v>
      </c>
      <c r="AF200" s="12">
        <v>1454</v>
      </c>
      <c r="AG200" s="12">
        <v>1.23</v>
      </c>
      <c r="AH200" s="19">
        <f t="shared" si="103"/>
        <v>4.75576722640417</v>
      </c>
      <c r="AI200" s="20">
        <v>5936</v>
      </c>
      <c r="AJ200" s="12">
        <v>0.99</v>
      </c>
      <c r="AK200" s="12">
        <v>3.41</v>
      </c>
      <c r="AL200" s="9">
        <f t="shared" si="104"/>
        <v>4.3759</v>
      </c>
      <c r="AM200" s="10">
        <v>1.225</v>
      </c>
      <c r="AN200" s="20">
        <v>1</v>
      </c>
      <c r="AO200" s="21">
        <f t="shared" si="105"/>
        <v>235264.733098188</v>
      </c>
      <c r="AU200" s="12">
        <v>1597</v>
      </c>
      <c r="AV200" s="12">
        <v>2.904</v>
      </c>
      <c r="AW200" s="13">
        <v>1.35</v>
      </c>
      <c r="AX200" s="14">
        <v>1.4</v>
      </c>
      <c r="AY200" s="15">
        <f t="shared" si="106"/>
        <v>8765.23032</v>
      </c>
      <c r="AZ200" s="12">
        <v>1</v>
      </c>
      <c r="BA200" s="12">
        <v>1597</v>
      </c>
      <c r="BB200" s="12">
        <v>1.23</v>
      </c>
      <c r="BC200" s="19">
        <f t="shared" si="107"/>
        <v>4.89388657214345</v>
      </c>
      <c r="BD200" s="20">
        <v>5936</v>
      </c>
      <c r="BE200" s="12">
        <v>0.99</v>
      </c>
      <c r="BF200" s="12">
        <v>3.41</v>
      </c>
      <c r="BG200" s="9">
        <f t="shared" si="108"/>
        <v>4.3759</v>
      </c>
      <c r="BH200" s="10">
        <v>1.225</v>
      </c>
      <c r="BI200" s="22">
        <v>1.085</v>
      </c>
      <c r="BJ200" s="21">
        <f t="shared" si="109"/>
        <v>284012.928337108</v>
      </c>
      <c r="BP200" s="12">
        <v>1597</v>
      </c>
      <c r="BQ200" s="12">
        <v>2.904</v>
      </c>
      <c r="BR200" s="13">
        <v>1.35</v>
      </c>
      <c r="BS200" s="14">
        <v>1.4</v>
      </c>
      <c r="BT200" s="15">
        <f t="shared" si="110"/>
        <v>8765.23032</v>
      </c>
      <c r="BU200" s="12">
        <v>1</v>
      </c>
      <c r="BV200" s="12">
        <v>1597</v>
      </c>
      <c r="BW200" s="12">
        <v>1.32</v>
      </c>
      <c r="BX200" s="19">
        <f t="shared" si="111"/>
        <v>4.98388657214345</v>
      </c>
      <c r="BY200" s="20">
        <v>5936</v>
      </c>
      <c r="BZ200" s="12">
        <v>0.99</v>
      </c>
      <c r="CA200" s="12">
        <v>4.21</v>
      </c>
      <c r="CB200" s="9">
        <f t="shared" si="112"/>
        <v>5.1679</v>
      </c>
      <c r="CC200" s="10">
        <v>1.225</v>
      </c>
      <c r="CD200" s="20">
        <v>1.2</v>
      </c>
      <c r="CE200" s="21">
        <f t="shared" si="113"/>
        <v>376960.802219363</v>
      </c>
    </row>
    <row r="201" s="1" customFormat="1" customHeight="1" spans="5:83">
      <c r="E201" s="12">
        <v>1594</v>
      </c>
      <c r="F201" s="12">
        <v>2.328</v>
      </c>
      <c r="G201" s="13">
        <v>1.28</v>
      </c>
      <c r="H201" s="14">
        <v>1.4</v>
      </c>
      <c r="I201" s="15">
        <f t="shared" si="98"/>
        <v>6649.810944</v>
      </c>
      <c r="J201" s="12">
        <v>1</v>
      </c>
      <c r="K201" s="12">
        <v>1594</v>
      </c>
      <c r="L201" s="12">
        <v>0.96</v>
      </c>
      <c r="M201" s="19">
        <f t="shared" si="99"/>
        <v>4.62110183639399</v>
      </c>
      <c r="N201" s="20">
        <v>5936</v>
      </c>
      <c r="O201" s="12">
        <v>0.99</v>
      </c>
      <c r="P201" s="12">
        <v>3.41</v>
      </c>
      <c r="Q201" s="9">
        <f t="shared" si="100"/>
        <v>4.3759</v>
      </c>
      <c r="R201" s="10">
        <v>1.225</v>
      </c>
      <c r="S201" s="20">
        <v>1</v>
      </c>
      <c r="T201" s="21">
        <f t="shared" si="101"/>
        <v>196544.33886243</v>
      </c>
      <c r="Z201" s="12">
        <v>1454</v>
      </c>
      <c r="AA201" s="12">
        <v>2.328</v>
      </c>
      <c r="AB201" s="13">
        <v>1.35</v>
      </c>
      <c r="AC201" s="14">
        <v>1.4</v>
      </c>
      <c r="AD201" s="15">
        <f t="shared" si="102"/>
        <v>6397.48368</v>
      </c>
      <c r="AE201" s="12">
        <v>1</v>
      </c>
      <c r="AF201" s="12">
        <v>1454</v>
      </c>
      <c r="AG201" s="12">
        <v>1.23</v>
      </c>
      <c r="AH201" s="19">
        <f t="shared" si="103"/>
        <v>4.75576722640417</v>
      </c>
      <c r="AI201" s="20">
        <v>5936</v>
      </c>
      <c r="AJ201" s="12">
        <v>0.99</v>
      </c>
      <c r="AK201" s="12">
        <v>3.41</v>
      </c>
      <c r="AL201" s="9">
        <f t="shared" si="104"/>
        <v>4.3759</v>
      </c>
      <c r="AM201" s="10">
        <v>1.225</v>
      </c>
      <c r="AN201" s="20">
        <v>1</v>
      </c>
      <c r="AO201" s="21">
        <f t="shared" si="105"/>
        <v>194912.017992432</v>
      </c>
      <c r="AU201" s="12">
        <v>1597</v>
      </c>
      <c r="AV201" s="12">
        <v>2.328</v>
      </c>
      <c r="AW201" s="13">
        <v>1.35</v>
      </c>
      <c r="AX201" s="14">
        <v>1.4</v>
      </c>
      <c r="AY201" s="15">
        <f t="shared" si="106"/>
        <v>7026.67224</v>
      </c>
      <c r="AZ201" s="12">
        <v>1</v>
      </c>
      <c r="BA201" s="12">
        <v>1597</v>
      </c>
      <c r="BB201" s="12">
        <v>1.23</v>
      </c>
      <c r="BC201" s="19">
        <f t="shared" si="107"/>
        <v>4.89388657214345</v>
      </c>
      <c r="BD201" s="20">
        <v>5936</v>
      </c>
      <c r="BE201" s="12">
        <v>0.99</v>
      </c>
      <c r="BF201" s="12">
        <v>3.41</v>
      </c>
      <c r="BG201" s="9">
        <f t="shared" si="108"/>
        <v>4.3759</v>
      </c>
      <c r="BH201" s="10">
        <v>1.225</v>
      </c>
      <c r="BI201" s="22">
        <v>1.085</v>
      </c>
      <c r="BJ201" s="21">
        <f t="shared" si="109"/>
        <v>234527.615668736</v>
      </c>
      <c r="BP201" s="12">
        <v>1597</v>
      </c>
      <c r="BQ201" s="12">
        <v>2.328</v>
      </c>
      <c r="BR201" s="13">
        <v>1.35</v>
      </c>
      <c r="BS201" s="14">
        <v>1.4</v>
      </c>
      <c r="BT201" s="15">
        <f t="shared" si="110"/>
        <v>7026.67224</v>
      </c>
      <c r="BU201" s="12">
        <v>1</v>
      </c>
      <c r="BV201" s="12">
        <v>1597</v>
      </c>
      <c r="BW201" s="12">
        <v>1.32</v>
      </c>
      <c r="BX201" s="19">
        <f t="shared" si="111"/>
        <v>4.98388657214345</v>
      </c>
      <c r="BY201" s="20">
        <v>5936</v>
      </c>
      <c r="BZ201" s="12">
        <v>0.99</v>
      </c>
      <c r="CA201" s="12">
        <v>4.21</v>
      </c>
      <c r="CB201" s="9">
        <f t="shared" si="112"/>
        <v>5.1679</v>
      </c>
      <c r="CC201" s="10">
        <v>1.225</v>
      </c>
      <c r="CD201" s="20">
        <v>1.2</v>
      </c>
      <c r="CE201" s="21">
        <f t="shared" si="113"/>
        <v>311136.117210828</v>
      </c>
    </row>
    <row r="202" s="1" customFormat="1" customHeight="1" spans="5:83">
      <c r="E202" s="12">
        <v>1594</v>
      </c>
      <c r="F202" s="12">
        <v>2.328</v>
      </c>
      <c r="G202" s="13">
        <v>1.28</v>
      </c>
      <c r="H202" s="14">
        <v>1.4</v>
      </c>
      <c r="I202" s="15">
        <f t="shared" si="98"/>
        <v>6649.810944</v>
      </c>
      <c r="J202" s="12">
        <v>1</v>
      </c>
      <c r="K202" s="12">
        <v>1594</v>
      </c>
      <c r="L202" s="12">
        <v>0.96</v>
      </c>
      <c r="M202" s="19">
        <f t="shared" si="99"/>
        <v>4.62110183639399</v>
      </c>
      <c r="N202" s="20">
        <v>5936</v>
      </c>
      <c r="O202" s="12">
        <v>0.99</v>
      </c>
      <c r="P202" s="12">
        <v>3.41</v>
      </c>
      <c r="Q202" s="9">
        <f t="shared" si="100"/>
        <v>4.3759</v>
      </c>
      <c r="R202" s="10">
        <v>1.225</v>
      </c>
      <c r="S202" s="20">
        <v>1</v>
      </c>
      <c r="T202" s="21">
        <f t="shared" si="101"/>
        <v>196544.33886243</v>
      </c>
      <c r="Z202" s="12">
        <v>1454</v>
      </c>
      <c r="AA202" s="12">
        <v>2.328</v>
      </c>
      <c r="AB202" s="13">
        <v>1.35</v>
      </c>
      <c r="AC202" s="14">
        <v>1.4</v>
      </c>
      <c r="AD202" s="15">
        <f t="shared" si="102"/>
        <v>6397.48368</v>
      </c>
      <c r="AE202" s="12">
        <v>1</v>
      </c>
      <c r="AF202" s="12">
        <v>1454</v>
      </c>
      <c r="AG202" s="12">
        <v>1.23</v>
      </c>
      <c r="AH202" s="19">
        <f t="shared" si="103"/>
        <v>4.75576722640417</v>
      </c>
      <c r="AI202" s="20">
        <v>5936</v>
      </c>
      <c r="AJ202" s="12">
        <v>0.99</v>
      </c>
      <c r="AK202" s="12">
        <v>3.41</v>
      </c>
      <c r="AL202" s="9">
        <f t="shared" si="104"/>
        <v>4.3759</v>
      </c>
      <c r="AM202" s="10">
        <v>1.225</v>
      </c>
      <c r="AN202" s="20">
        <v>1</v>
      </c>
      <c r="AO202" s="21">
        <f t="shared" si="105"/>
        <v>194912.017992432</v>
      </c>
      <c r="AU202" s="12">
        <v>1597</v>
      </c>
      <c r="AV202" s="12">
        <v>2.328</v>
      </c>
      <c r="AW202" s="13">
        <v>1.35</v>
      </c>
      <c r="AX202" s="14">
        <v>1.4</v>
      </c>
      <c r="AY202" s="15">
        <f t="shared" si="106"/>
        <v>7026.67224</v>
      </c>
      <c r="AZ202" s="12">
        <v>1</v>
      </c>
      <c r="BA202" s="12">
        <v>1597</v>
      </c>
      <c r="BB202" s="12">
        <v>1.23</v>
      </c>
      <c r="BC202" s="19">
        <f t="shared" si="107"/>
        <v>4.89388657214345</v>
      </c>
      <c r="BD202" s="20">
        <v>5936</v>
      </c>
      <c r="BE202" s="12">
        <v>0.99</v>
      </c>
      <c r="BF202" s="12">
        <v>3.41</v>
      </c>
      <c r="BG202" s="9">
        <f t="shared" si="108"/>
        <v>4.3759</v>
      </c>
      <c r="BH202" s="10">
        <v>1.225</v>
      </c>
      <c r="BI202" s="22">
        <v>1.085</v>
      </c>
      <c r="BJ202" s="21">
        <f t="shared" si="109"/>
        <v>234527.615668736</v>
      </c>
      <c r="BP202" s="12">
        <v>1597</v>
      </c>
      <c r="BQ202" s="12">
        <v>2.328</v>
      </c>
      <c r="BR202" s="13">
        <v>1.35</v>
      </c>
      <c r="BS202" s="14">
        <v>1.4</v>
      </c>
      <c r="BT202" s="15">
        <f t="shared" si="110"/>
        <v>7026.67224</v>
      </c>
      <c r="BU202" s="12">
        <v>1</v>
      </c>
      <c r="BV202" s="12">
        <v>1597</v>
      </c>
      <c r="BW202" s="12">
        <v>1.32</v>
      </c>
      <c r="BX202" s="19">
        <f t="shared" si="111"/>
        <v>4.98388657214345</v>
      </c>
      <c r="BY202" s="20">
        <v>5936</v>
      </c>
      <c r="BZ202" s="12">
        <v>0.99</v>
      </c>
      <c r="CA202" s="12">
        <v>4.21</v>
      </c>
      <c r="CB202" s="9">
        <f t="shared" si="112"/>
        <v>5.1679</v>
      </c>
      <c r="CC202" s="10">
        <v>1.225</v>
      </c>
      <c r="CD202" s="20">
        <v>1.2</v>
      </c>
      <c r="CE202" s="21">
        <f t="shared" si="113"/>
        <v>311136.117210828</v>
      </c>
    </row>
    <row r="203" s="1" customFormat="1" customHeight="1" spans="5:83">
      <c r="E203" s="12">
        <v>1594</v>
      </c>
      <c r="F203" s="12">
        <v>2.904</v>
      </c>
      <c r="G203" s="13">
        <v>1.28</v>
      </c>
      <c r="H203" s="14">
        <v>1.4</v>
      </c>
      <c r="I203" s="15">
        <f t="shared" si="98"/>
        <v>8295.124992</v>
      </c>
      <c r="J203" s="12">
        <v>1</v>
      </c>
      <c r="K203" s="12">
        <v>1594</v>
      </c>
      <c r="L203" s="12">
        <v>0.96</v>
      </c>
      <c r="M203" s="19">
        <f t="shared" si="99"/>
        <v>4.62110183639399</v>
      </c>
      <c r="N203" s="20">
        <v>5936</v>
      </c>
      <c r="O203" s="12">
        <v>0.99</v>
      </c>
      <c r="P203" s="12">
        <v>3.41</v>
      </c>
      <c r="Q203" s="9">
        <f t="shared" si="100"/>
        <v>4.3759</v>
      </c>
      <c r="R203" s="10">
        <v>1.225</v>
      </c>
      <c r="S203" s="20">
        <v>1</v>
      </c>
      <c r="T203" s="21">
        <f t="shared" si="101"/>
        <v>237300.927173135</v>
      </c>
      <c r="Z203" s="12">
        <v>1454</v>
      </c>
      <c r="AA203" s="12">
        <v>2.904</v>
      </c>
      <c r="AB203" s="13">
        <v>1.35</v>
      </c>
      <c r="AC203" s="14">
        <v>1.4</v>
      </c>
      <c r="AD203" s="15">
        <f t="shared" si="102"/>
        <v>7980.36624</v>
      </c>
      <c r="AE203" s="12">
        <v>1</v>
      </c>
      <c r="AF203" s="12">
        <v>1454</v>
      </c>
      <c r="AG203" s="12">
        <v>1.23</v>
      </c>
      <c r="AH203" s="19">
        <f t="shared" si="103"/>
        <v>4.75576722640417</v>
      </c>
      <c r="AI203" s="20">
        <v>5936</v>
      </c>
      <c r="AJ203" s="12">
        <v>0.99</v>
      </c>
      <c r="AK203" s="12">
        <v>3.41</v>
      </c>
      <c r="AL203" s="9">
        <f t="shared" si="104"/>
        <v>4.3759</v>
      </c>
      <c r="AM203" s="10">
        <v>1.225</v>
      </c>
      <c r="AN203" s="20">
        <v>1</v>
      </c>
      <c r="AO203" s="21">
        <f t="shared" si="105"/>
        <v>235264.733098188</v>
      </c>
      <c r="AU203" s="12">
        <v>1597</v>
      </c>
      <c r="AV203" s="12">
        <v>2.904</v>
      </c>
      <c r="AW203" s="13">
        <v>1.35</v>
      </c>
      <c r="AX203" s="14">
        <v>1.4</v>
      </c>
      <c r="AY203" s="15">
        <f t="shared" si="106"/>
        <v>8765.23032</v>
      </c>
      <c r="AZ203" s="12">
        <v>1</v>
      </c>
      <c r="BA203" s="12">
        <v>1597</v>
      </c>
      <c r="BB203" s="12">
        <v>1.23</v>
      </c>
      <c r="BC203" s="19">
        <f t="shared" si="107"/>
        <v>4.89388657214345</v>
      </c>
      <c r="BD203" s="20">
        <v>5936</v>
      </c>
      <c r="BE203" s="12">
        <v>0.99</v>
      </c>
      <c r="BF203" s="12">
        <v>3.41</v>
      </c>
      <c r="BG203" s="9">
        <f t="shared" si="108"/>
        <v>4.3759</v>
      </c>
      <c r="BH203" s="10">
        <v>1.225</v>
      </c>
      <c r="BI203" s="22">
        <v>1.085</v>
      </c>
      <c r="BJ203" s="21">
        <f t="shared" si="109"/>
        <v>284012.928337108</v>
      </c>
      <c r="BP203" s="12">
        <v>1597</v>
      </c>
      <c r="BQ203" s="12">
        <v>2.904</v>
      </c>
      <c r="BR203" s="13">
        <v>1.35</v>
      </c>
      <c r="BS203" s="14">
        <v>1.4</v>
      </c>
      <c r="BT203" s="15">
        <f t="shared" si="110"/>
        <v>8765.23032</v>
      </c>
      <c r="BU203" s="12">
        <v>1</v>
      </c>
      <c r="BV203" s="12">
        <v>1597</v>
      </c>
      <c r="BW203" s="12">
        <v>1.32</v>
      </c>
      <c r="BX203" s="19">
        <f t="shared" si="111"/>
        <v>4.98388657214345</v>
      </c>
      <c r="BY203" s="20">
        <v>5936</v>
      </c>
      <c r="BZ203" s="12">
        <v>0.99</v>
      </c>
      <c r="CA203" s="12">
        <v>4.21</v>
      </c>
      <c r="CB203" s="9">
        <f t="shared" si="112"/>
        <v>5.1679</v>
      </c>
      <c r="CC203" s="10">
        <v>1.225</v>
      </c>
      <c r="CD203" s="20">
        <v>1.2</v>
      </c>
      <c r="CE203" s="21">
        <f t="shared" si="113"/>
        <v>376960.802219363</v>
      </c>
    </row>
    <row r="204" s="1" customFormat="1" customHeight="1" spans="5:83">
      <c r="E204" s="28" t="s">
        <v>3</v>
      </c>
      <c r="F204" s="29"/>
      <c r="G204" s="29"/>
      <c r="H204" s="29"/>
      <c r="I204" s="29"/>
      <c r="J204" s="29"/>
      <c r="K204" s="29"/>
      <c r="L204" s="29"/>
      <c r="M204" s="30">
        <f>SUM(T186:T203)</f>
        <v>3644113.67761957</v>
      </c>
      <c r="N204" s="30"/>
      <c r="O204" s="30"/>
      <c r="P204" s="30"/>
      <c r="Q204" s="30"/>
      <c r="R204" s="30"/>
      <c r="S204" s="30"/>
      <c r="T204" s="30"/>
      <c r="Z204" s="28" t="s">
        <v>3</v>
      </c>
      <c r="AA204" s="29"/>
      <c r="AB204" s="29"/>
      <c r="AC204" s="29"/>
      <c r="AD204" s="29"/>
      <c r="AE204" s="29"/>
      <c r="AF204" s="29"/>
      <c r="AG204" s="29"/>
      <c r="AH204" s="30">
        <f>SUM(AO186:AO203)</f>
        <v>3750532.6144983</v>
      </c>
      <c r="AI204" s="30"/>
      <c r="AJ204" s="30"/>
      <c r="AK204" s="30"/>
      <c r="AL204" s="30"/>
      <c r="AM204" s="30"/>
      <c r="AN204" s="30"/>
      <c r="AO204" s="30"/>
      <c r="AU204" s="28" t="s">
        <v>3</v>
      </c>
      <c r="AV204" s="29"/>
      <c r="AW204" s="29"/>
      <c r="AX204" s="29"/>
      <c r="AY204" s="29"/>
      <c r="AZ204" s="29"/>
      <c r="BA204" s="29"/>
      <c r="BB204" s="29"/>
      <c r="BC204" s="30">
        <f>SUM(BJ186:BJ203)</f>
        <v>4518408.95804748</v>
      </c>
      <c r="BD204" s="30"/>
      <c r="BE204" s="30"/>
      <c r="BF204" s="30"/>
      <c r="BG204" s="30"/>
      <c r="BH204" s="30"/>
      <c r="BI204" s="30"/>
      <c r="BJ204" s="30"/>
      <c r="BP204" s="28" t="s">
        <v>3</v>
      </c>
      <c r="BQ204" s="29"/>
      <c r="BR204" s="29"/>
      <c r="BS204" s="29"/>
      <c r="BT204" s="29"/>
      <c r="BU204" s="29"/>
      <c r="BV204" s="29"/>
      <c r="BW204" s="29"/>
      <c r="BX204" s="30">
        <f>SUM(CE186:CE203)</f>
        <v>5995398.21984611</v>
      </c>
      <c r="BY204" s="30"/>
      <c r="BZ204" s="30"/>
      <c r="CA204" s="30"/>
      <c r="CB204" s="30"/>
      <c r="CC204" s="30"/>
      <c r="CD204" s="30"/>
      <c r="CE204" s="30"/>
    </row>
    <row r="205" s="1" customFormat="1" customHeight="1" spans="5:83">
      <c r="E205" s="29"/>
      <c r="F205" s="29"/>
      <c r="G205" s="29"/>
      <c r="H205" s="29"/>
      <c r="I205" s="29"/>
      <c r="J205" s="29"/>
      <c r="K205" s="29"/>
      <c r="L205" s="29"/>
      <c r="M205" s="30"/>
      <c r="N205" s="30"/>
      <c r="O205" s="30"/>
      <c r="P205" s="30"/>
      <c r="Q205" s="30"/>
      <c r="R205" s="30"/>
      <c r="S205" s="30"/>
      <c r="T205" s="30"/>
      <c r="Z205" s="29"/>
      <c r="AA205" s="29"/>
      <c r="AB205" s="29"/>
      <c r="AC205" s="29"/>
      <c r="AD205" s="29"/>
      <c r="AE205" s="29"/>
      <c r="AF205" s="29"/>
      <c r="AG205" s="29"/>
      <c r="AH205" s="30"/>
      <c r="AI205" s="30"/>
      <c r="AJ205" s="30"/>
      <c r="AK205" s="30"/>
      <c r="AL205" s="30"/>
      <c r="AM205" s="30"/>
      <c r="AN205" s="30"/>
      <c r="AO205" s="30"/>
      <c r="AU205" s="29"/>
      <c r="AV205" s="29"/>
      <c r="AW205" s="29"/>
      <c r="AX205" s="29"/>
      <c r="AY205" s="29"/>
      <c r="AZ205" s="29"/>
      <c r="BA205" s="29"/>
      <c r="BB205" s="29"/>
      <c r="BC205" s="30"/>
      <c r="BD205" s="30"/>
      <c r="BE205" s="30"/>
      <c r="BF205" s="30"/>
      <c r="BG205" s="30"/>
      <c r="BH205" s="30"/>
      <c r="BI205" s="30"/>
      <c r="BJ205" s="30"/>
      <c r="BP205" s="29"/>
      <c r="BQ205" s="29"/>
      <c r="BR205" s="29"/>
      <c r="BS205" s="29"/>
      <c r="BT205" s="29"/>
      <c r="BU205" s="29"/>
      <c r="BV205" s="29"/>
      <c r="BW205" s="29"/>
      <c r="BX205" s="30"/>
      <c r="BY205" s="30"/>
      <c r="BZ205" s="30"/>
      <c r="CA205" s="30"/>
      <c r="CB205" s="30"/>
      <c r="CC205" s="30"/>
      <c r="CD205" s="30"/>
      <c r="CE205" s="30"/>
    </row>
    <row r="206" s="1" customFormat="1" customHeight="1" spans="5:83"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Z206" s="3" t="s">
        <v>31</v>
      </c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U206" s="3" t="s">
        <v>31</v>
      </c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P206" s="3" t="s">
        <v>31</v>
      </c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</row>
    <row r="207" s="1" customFormat="1" customHeight="1" spans="5:83">
      <c r="E207" s="15" t="s">
        <v>6</v>
      </c>
      <c r="F207" s="15"/>
      <c r="G207" s="15"/>
      <c r="H207" s="15"/>
      <c r="I207" s="15"/>
      <c r="J207" s="9" t="s">
        <v>32</v>
      </c>
      <c r="K207" s="9"/>
      <c r="L207" s="9"/>
      <c r="M207" s="9"/>
      <c r="N207" s="10" t="s">
        <v>33</v>
      </c>
      <c r="O207" s="10"/>
      <c r="P207" s="31" t="s">
        <v>12</v>
      </c>
      <c r="Z207" s="4" t="s">
        <v>6</v>
      </c>
      <c r="AA207" s="5"/>
      <c r="AB207" s="5"/>
      <c r="AC207" s="5"/>
      <c r="AD207" s="6"/>
      <c r="AE207" s="7" t="s">
        <v>7</v>
      </c>
      <c r="AF207" s="7"/>
      <c r="AG207" s="7"/>
      <c r="AH207" s="7"/>
      <c r="AI207" s="8" t="s">
        <v>8</v>
      </c>
      <c r="AJ207" s="9" t="s">
        <v>9</v>
      </c>
      <c r="AK207" s="9"/>
      <c r="AL207" s="9"/>
      <c r="AM207" s="10" t="s">
        <v>10</v>
      </c>
      <c r="AN207" s="8" t="s">
        <v>11</v>
      </c>
      <c r="AO207" s="11" t="s">
        <v>12</v>
      </c>
      <c r="AU207" s="4" t="s">
        <v>6</v>
      </c>
      <c r="AV207" s="5"/>
      <c r="AW207" s="5"/>
      <c r="AX207" s="5"/>
      <c r="AY207" s="6"/>
      <c r="AZ207" s="7" t="s">
        <v>7</v>
      </c>
      <c r="BA207" s="7"/>
      <c r="BB207" s="7"/>
      <c r="BC207" s="7"/>
      <c r="BD207" s="8" t="s">
        <v>8</v>
      </c>
      <c r="BE207" s="9" t="s">
        <v>9</v>
      </c>
      <c r="BF207" s="9"/>
      <c r="BG207" s="9"/>
      <c r="BH207" s="10" t="s">
        <v>10</v>
      </c>
      <c r="BI207" s="8" t="s">
        <v>11</v>
      </c>
      <c r="BJ207" s="11" t="s">
        <v>12</v>
      </c>
      <c r="BP207" s="4" t="s">
        <v>6</v>
      </c>
      <c r="BQ207" s="5"/>
      <c r="BR207" s="5"/>
      <c r="BS207" s="5"/>
      <c r="BT207" s="6"/>
      <c r="BU207" s="7" t="s">
        <v>7</v>
      </c>
      <c r="BV207" s="7"/>
      <c r="BW207" s="7"/>
      <c r="BX207" s="7"/>
      <c r="BY207" s="8" t="s">
        <v>8</v>
      </c>
      <c r="BZ207" s="9" t="s">
        <v>9</v>
      </c>
      <c r="CA207" s="9"/>
      <c r="CB207" s="9"/>
      <c r="CC207" s="10" t="s">
        <v>10</v>
      </c>
      <c r="CD207" s="8" t="s">
        <v>11</v>
      </c>
      <c r="CE207" s="11" t="s">
        <v>12</v>
      </c>
    </row>
    <row r="208" s="1" customFormat="1" customHeight="1" spans="5:83">
      <c r="E208" s="12" t="s">
        <v>34</v>
      </c>
      <c r="F208" s="12" t="s">
        <v>16</v>
      </c>
      <c r="G208" s="32" t="s">
        <v>35</v>
      </c>
      <c r="H208" s="33" t="s">
        <v>36</v>
      </c>
      <c r="I208" s="15" t="s">
        <v>6</v>
      </c>
      <c r="J208" s="12" t="s">
        <v>37</v>
      </c>
      <c r="K208" s="12" t="s">
        <v>23</v>
      </c>
      <c r="L208" s="12" t="s">
        <v>24</v>
      </c>
      <c r="M208" s="9" t="s">
        <v>38</v>
      </c>
      <c r="N208" s="12" t="s">
        <v>26</v>
      </c>
      <c r="O208" s="12" t="s">
        <v>39</v>
      </c>
      <c r="P208" s="31"/>
      <c r="Z208" s="12" t="s">
        <v>40</v>
      </c>
      <c r="AA208" s="12" t="s">
        <v>17</v>
      </c>
      <c r="AB208" s="13" t="s">
        <v>18</v>
      </c>
      <c r="AC208" s="14" t="s">
        <v>19</v>
      </c>
      <c r="AD208" s="15" t="s">
        <v>6</v>
      </c>
      <c r="AE208" s="12" t="s">
        <v>20</v>
      </c>
      <c r="AF208" s="12" t="s">
        <v>16</v>
      </c>
      <c r="AG208" s="12" t="s">
        <v>21</v>
      </c>
      <c r="AH208" s="7" t="s">
        <v>22</v>
      </c>
      <c r="AI208" s="16"/>
      <c r="AJ208" s="12" t="s">
        <v>23</v>
      </c>
      <c r="AK208" s="12" t="s">
        <v>24</v>
      </c>
      <c r="AL208" s="9" t="s">
        <v>25</v>
      </c>
      <c r="AM208" s="10" t="s">
        <v>26</v>
      </c>
      <c r="AN208" s="16"/>
      <c r="AO208" s="17"/>
      <c r="AU208" s="12" t="s">
        <v>40</v>
      </c>
      <c r="AV208" s="12" t="s">
        <v>17</v>
      </c>
      <c r="AW208" s="13" t="s">
        <v>18</v>
      </c>
      <c r="AX208" s="14" t="s">
        <v>19</v>
      </c>
      <c r="AY208" s="15" t="s">
        <v>6</v>
      </c>
      <c r="AZ208" s="12" t="s">
        <v>20</v>
      </c>
      <c r="BA208" s="12" t="s">
        <v>16</v>
      </c>
      <c r="BB208" s="12" t="s">
        <v>21</v>
      </c>
      <c r="BC208" s="7" t="s">
        <v>22</v>
      </c>
      <c r="BD208" s="16"/>
      <c r="BE208" s="12" t="s">
        <v>23</v>
      </c>
      <c r="BF208" s="12" t="s">
        <v>24</v>
      </c>
      <c r="BG208" s="9" t="s">
        <v>25</v>
      </c>
      <c r="BH208" s="10" t="s">
        <v>26</v>
      </c>
      <c r="BI208" s="16"/>
      <c r="BJ208" s="17"/>
      <c r="BP208" s="12" t="s">
        <v>40</v>
      </c>
      <c r="BQ208" s="12" t="s">
        <v>17</v>
      </c>
      <c r="BR208" s="13" t="s">
        <v>18</v>
      </c>
      <c r="BS208" s="14" t="s">
        <v>19</v>
      </c>
      <c r="BT208" s="15" t="s">
        <v>6</v>
      </c>
      <c r="BU208" s="12" t="s">
        <v>20</v>
      </c>
      <c r="BV208" s="12" t="s">
        <v>16</v>
      </c>
      <c r="BW208" s="12" t="s">
        <v>21</v>
      </c>
      <c r="BX208" s="7" t="s">
        <v>22</v>
      </c>
      <c r="BY208" s="16"/>
      <c r="BZ208" s="12" t="s">
        <v>23</v>
      </c>
      <c r="CA208" s="12" t="s">
        <v>24</v>
      </c>
      <c r="CB208" s="9" t="s">
        <v>25</v>
      </c>
      <c r="CC208" s="10" t="s">
        <v>26</v>
      </c>
      <c r="CD208" s="16"/>
      <c r="CE208" s="17"/>
    </row>
    <row r="209" s="1" customFormat="1" customHeight="1" spans="5:83">
      <c r="E209" s="12">
        <v>1197</v>
      </c>
      <c r="F209" s="12">
        <v>1394</v>
      </c>
      <c r="G209" s="32">
        <v>0.444</v>
      </c>
      <c r="H209" s="33">
        <v>0.887</v>
      </c>
      <c r="I209" s="34">
        <f t="shared" ref="I209:I222" si="114">E209*G209+F209*H209</f>
        <v>1767.946</v>
      </c>
      <c r="J209" s="12">
        <v>1</v>
      </c>
      <c r="K209" s="12">
        <v>0.89</v>
      </c>
      <c r="L209" s="12">
        <v>3.21</v>
      </c>
      <c r="M209" s="35">
        <f t="shared" ref="M209:M222" si="115">1+K209*L209</f>
        <v>3.8569</v>
      </c>
      <c r="N209" s="12">
        <v>1.225</v>
      </c>
      <c r="O209" s="12">
        <v>0.5</v>
      </c>
      <c r="P209" s="36">
        <f t="shared" ref="P209:P222" si="116">I209*J209*M209*N209*O209</f>
        <v>4176.5094430325</v>
      </c>
      <c r="Z209" s="12">
        <v>34993</v>
      </c>
      <c r="AA209" s="12">
        <v>0.0253</v>
      </c>
      <c r="AB209" s="13">
        <v>1.35</v>
      </c>
      <c r="AC209" s="14">
        <v>1</v>
      </c>
      <c r="AD209" s="15">
        <f t="shared" ref="AD209:AD233" si="117">Z209*AA209*AB209*AC209</f>
        <v>1195.185915</v>
      </c>
      <c r="AE209" s="12">
        <v>1</v>
      </c>
      <c r="AF209" s="12">
        <v>530</v>
      </c>
      <c r="AG209" s="12">
        <v>1.83</v>
      </c>
      <c r="AH209" s="19">
        <f t="shared" ref="AH209:AH233" si="118">1+6*AF209/(AF209+2000)+AG209</f>
        <v>4.08691699604743</v>
      </c>
      <c r="AI209" s="20">
        <v>5936</v>
      </c>
      <c r="AJ209" s="12">
        <v>0.98</v>
      </c>
      <c r="AK209" s="12">
        <v>3.04</v>
      </c>
      <c r="AL209" s="9">
        <f t="shared" ref="AL209:AL233" si="119">1+AJ209*AK209</f>
        <v>3.9792</v>
      </c>
      <c r="AM209" s="10">
        <v>1.225</v>
      </c>
      <c r="AN209" s="20">
        <v>1</v>
      </c>
      <c r="AO209" s="21">
        <f t="shared" ref="AO209:AO233" si="120">((AD209*AE209*AH209)+AI209)*AL209*AM209*AN209</f>
        <v>52745.3560432666</v>
      </c>
      <c r="AU209" s="12">
        <v>40871</v>
      </c>
      <c r="AV209" s="12">
        <v>0.0253</v>
      </c>
      <c r="AW209" s="13">
        <v>1.35</v>
      </c>
      <c r="AX209" s="14">
        <v>1</v>
      </c>
      <c r="AY209" s="15">
        <f t="shared" ref="AY209:AY233" si="121">AU209*AV209*AW209*AX209</f>
        <v>1395.949005</v>
      </c>
      <c r="AZ209" s="12">
        <v>1</v>
      </c>
      <c r="BA209" s="12">
        <v>530</v>
      </c>
      <c r="BB209" s="12">
        <v>1.83</v>
      </c>
      <c r="BC209" s="19">
        <f t="shared" ref="BC209:BC233" si="122">1+6*BA209/(BA209+2000)+BB209</f>
        <v>4.08691699604743</v>
      </c>
      <c r="BD209" s="20">
        <v>5936</v>
      </c>
      <c r="BE209" s="12">
        <v>0.98</v>
      </c>
      <c r="BF209" s="12">
        <v>3.04</v>
      </c>
      <c r="BG209" s="9">
        <f t="shared" ref="BG209:BG233" si="123">1+BE209*BF209</f>
        <v>3.9792</v>
      </c>
      <c r="BH209" s="10">
        <v>1.225</v>
      </c>
      <c r="BI209" s="22">
        <v>1.085</v>
      </c>
      <c r="BJ209" s="21">
        <f t="shared" ref="BJ209:BJ233" si="124">((AY209*AZ209*BC209)+BD209)*BG209*BH209*BI209</f>
        <v>61568.2272037186</v>
      </c>
      <c r="BP209" s="12">
        <v>40871</v>
      </c>
      <c r="BQ209" s="12">
        <v>0.0549</v>
      </c>
      <c r="BR209" s="13">
        <v>1.35</v>
      </c>
      <c r="BS209" s="14">
        <v>1</v>
      </c>
      <c r="BT209" s="15">
        <f t="shared" ref="BT209:BT233" si="125">BP209*BQ209*BR209*BS209</f>
        <v>3029.154165</v>
      </c>
      <c r="BU209" s="12">
        <v>1</v>
      </c>
      <c r="BV209" s="12">
        <v>530</v>
      </c>
      <c r="BW209" s="12">
        <v>1.92</v>
      </c>
      <c r="BX209" s="19">
        <f t="shared" ref="BX209:BX233" si="126">1+6*BV209/(BV209+2000)+BW209</f>
        <v>4.17691699604743</v>
      </c>
      <c r="BY209" s="20">
        <v>5936</v>
      </c>
      <c r="BZ209" s="12">
        <v>0.98</v>
      </c>
      <c r="CA209" s="12">
        <v>3.84</v>
      </c>
      <c r="CB209" s="9">
        <f t="shared" ref="CB209:CB233" si="127">1+BZ209*CA209</f>
        <v>4.7632</v>
      </c>
      <c r="CC209" s="10">
        <v>1.225</v>
      </c>
      <c r="CD209" s="20">
        <v>1.2</v>
      </c>
      <c r="CE209" s="21">
        <f t="shared" ref="CE209:CE233" si="128">((BT209*BU209*BX209)+BY209)*CB209*CC209*CD209</f>
        <v>130155.071160636</v>
      </c>
    </row>
    <row r="210" s="1" customFormat="1" customHeight="1" spans="5:83">
      <c r="E210" s="12">
        <v>1197</v>
      </c>
      <c r="F210" s="12">
        <v>1394</v>
      </c>
      <c r="G210" s="32">
        <v>0.577</v>
      </c>
      <c r="H210" s="33">
        <v>1.153</v>
      </c>
      <c r="I210" s="34">
        <f t="shared" si="114"/>
        <v>2297.951</v>
      </c>
      <c r="J210" s="12">
        <v>1</v>
      </c>
      <c r="K210" s="12">
        <v>0.89</v>
      </c>
      <c r="L210" s="12">
        <v>3.21</v>
      </c>
      <c r="M210" s="35">
        <f t="shared" si="115"/>
        <v>3.8569</v>
      </c>
      <c r="N210" s="12">
        <v>1.225</v>
      </c>
      <c r="O210" s="12">
        <v>0.5</v>
      </c>
      <c r="P210" s="36">
        <f t="shared" si="116"/>
        <v>5428.56741728875</v>
      </c>
      <c r="Z210" s="12">
        <v>34993</v>
      </c>
      <c r="AA210" s="12">
        <v>0.0253</v>
      </c>
      <c r="AB210" s="13">
        <v>1.35</v>
      </c>
      <c r="AC210" s="14">
        <v>1</v>
      </c>
      <c r="AD210" s="15">
        <f t="shared" si="117"/>
        <v>1195.185915</v>
      </c>
      <c r="AE210" s="12">
        <v>1</v>
      </c>
      <c r="AF210" s="12">
        <v>530</v>
      </c>
      <c r="AG210" s="12">
        <v>1.83</v>
      </c>
      <c r="AH210" s="19">
        <f t="shared" si="118"/>
        <v>4.08691699604743</v>
      </c>
      <c r="AI210" s="20">
        <v>5936</v>
      </c>
      <c r="AJ210" s="12">
        <v>0.98</v>
      </c>
      <c r="AK210" s="12">
        <v>3.04</v>
      </c>
      <c r="AL210" s="9">
        <f t="shared" si="119"/>
        <v>3.9792</v>
      </c>
      <c r="AM210" s="10">
        <v>1.225</v>
      </c>
      <c r="AN210" s="20">
        <v>1</v>
      </c>
      <c r="AO210" s="21">
        <f t="shared" si="120"/>
        <v>52745.3560432666</v>
      </c>
      <c r="AU210" s="12">
        <v>40871</v>
      </c>
      <c r="AV210" s="12">
        <v>0.0253</v>
      </c>
      <c r="AW210" s="13">
        <v>1.35</v>
      </c>
      <c r="AX210" s="14">
        <v>1</v>
      </c>
      <c r="AY210" s="15">
        <f t="shared" si="121"/>
        <v>1395.949005</v>
      </c>
      <c r="AZ210" s="12">
        <v>1</v>
      </c>
      <c r="BA210" s="12">
        <v>530</v>
      </c>
      <c r="BB210" s="12">
        <v>1.83</v>
      </c>
      <c r="BC210" s="19">
        <f t="shared" si="122"/>
        <v>4.08691699604743</v>
      </c>
      <c r="BD210" s="20">
        <v>5936</v>
      </c>
      <c r="BE210" s="12">
        <v>0.98</v>
      </c>
      <c r="BF210" s="12">
        <v>3.04</v>
      </c>
      <c r="BG210" s="9">
        <f t="shared" si="123"/>
        <v>3.9792</v>
      </c>
      <c r="BH210" s="10">
        <v>1.225</v>
      </c>
      <c r="BI210" s="22">
        <v>1.085</v>
      </c>
      <c r="BJ210" s="21">
        <f t="shared" si="124"/>
        <v>61568.2272037186</v>
      </c>
      <c r="BP210" s="12">
        <v>40871</v>
      </c>
      <c r="BQ210" s="12">
        <v>0.0549</v>
      </c>
      <c r="BR210" s="13">
        <v>1.35</v>
      </c>
      <c r="BS210" s="14">
        <v>1</v>
      </c>
      <c r="BT210" s="15">
        <f t="shared" si="125"/>
        <v>3029.154165</v>
      </c>
      <c r="BU210" s="12">
        <v>1</v>
      </c>
      <c r="BV210" s="12">
        <v>530</v>
      </c>
      <c r="BW210" s="12">
        <v>1.92</v>
      </c>
      <c r="BX210" s="19">
        <f t="shared" si="126"/>
        <v>4.17691699604743</v>
      </c>
      <c r="BY210" s="20">
        <v>5936</v>
      </c>
      <c r="BZ210" s="12">
        <v>0.98</v>
      </c>
      <c r="CA210" s="12">
        <v>3.84</v>
      </c>
      <c r="CB210" s="9">
        <f t="shared" si="127"/>
        <v>4.7632</v>
      </c>
      <c r="CC210" s="10">
        <v>1.225</v>
      </c>
      <c r="CD210" s="20">
        <v>1.2</v>
      </c>
      <c r="CE210" s="21">
        <f t="shared" si="128"/>
        <v>130155.071160636</v>
      </c>
    </row>
    <row r="211" s="1" customFormat="1" customHeight="1" spans="5:83">
      <c r="E211" s="12">
        <v>1197</v>
      </c>
      <c r="F211" s="12">
        <v>1394</v>
      </c>
      <c r="G211" s="32">
        <v>0.444</v>
      </c>
      <c r="H211" s="33">
        <v>0.887</v>
      </c>
      <c r="I211" s="34">
        <f t="shared" si="114"/>
        <v>1767.946</v>
      </c>
      <c r="J211" s="12">
        <v>1</v>
      </c>
      <c r="K211" s="12">
        <v>0.89</v>
      </c>
      <c r="L211" s="12">
        <v>3.21</v>
      </c>
      <c r="M211" s="35">
        <f t="shared" si="115"/>
        <v>3.8569</v>
      </c>
      <c r="N211" s="12">
        <v>1.225</v>
      </c>
      <c r="O211" s="12">
        <v>0.5</v>
      </c>
      <c r="P211" s="36">
        <f t="shared" si="116"/>
        <v>4176.5094430325</v>
      </c>
      <c r="Z211" s="12">
        <v>34993</v>
      </c>
      <c r="AA211" s="12">
        <v>0.0253</v>
      </c>
      <c r="AB211" s="13">
        <v>1.35</v>
      </c>
      <c r="AC211" s="14">
        <v>1</v>
      </c>
      <c r="AD211" s="15">
        <f t="shared" si="117"/>
        <v>1195.185915</v>
      </c>
      <c r="AE211" s="12">
        <v>1</v>
      </c>
      <c r="AF211" s="12">
        <v>530</v>
      </c>
      <c r="AG211" s="12">
        <v>1.83</v>
      </c>
      <c r="AH211" s="19">
        <f t="shared" si="118"/>
        <v>4.08691699604743</v>
      </c>
      <c r="AI211" s="20">
        <v>5936</v>
      </c>
      <c r="AJ211" s="12">
        <v>0.98</v>
      </c>
      <c r="AK211" s="12">
        <v>3.04</v>
      </c>
      <c r="AL211" s="9">
        <f t="shared" si="119"/>
        <v>3.9792</v>
      </c>
      <c r="AM211" s="10">
        <v>1.225</v>
      </c>
      <c r="AN211" s="20">
        <v>1</v>
      </c>
      <c r="AO211" s="21">
        <f t="shared" si="120"/>
        <v>52745.3560432666</v>
      </c>
      <c r="AU211" s="12">
        <v>40871</v>
      </c>
      <c r="AV211" s="12">
        <v>0.0253</v>
      </c>
      <c r="AW211" s="13">
        <v>1.35</v>
      </c>
      <c r="AX211" s="14">
        <v>1</v>
      </c>
      <c r="AY211" s="15">
        <f t="shared" si="121"/>
        <v>1395.949005</v>
      </c>
      <c r="AZ211" s="12">
        <v>1</v>
      </c>
      <c r="BA211" s="12">
        <v>530</v>
      </c>
      <c r="BB211" s="12">
        <v>1.83</v>
      </c>
      <c r="BC211" s="19">
        <f t="shared" si="122"/>
        <v>4.08691699604743</v>
      </c>
      <c r="BD211" s="20">
        <v>5936</v>
      </c>
      <c r="BE211" s="12">
        <v>0.98</v>
      </c>
      <c r="BF211" s="12">
        <v>3.04</v>
      </c>
      <c r="BG211" s="9">
        <f t="shared" si="123"/>
        <v>3.9792</v>
      </c>
      <c r="BH211" s="10">
        <v>1.225</v>
      </c>
      <c r="BI211" s="22">
        <v>1.085</v>
      </c>
      <c r="BJ211" s="21">
        <f t="shared" si="124"/>
        <v>61568.2272037186</v>
      </c>
      <c r="BP211" s="12">
        <v>40871</v>
      </c>
      <c r="BQ211" s="12">
        <v>0.0549</v>
      </c>
      <c r="BR211" s="13">
        <v>1.35</v>
      </c>
      <c r="BS211" s="14">
        <v>1</v>
      </c>
      <c r="BT211" s="15">
        <f t="shared" si="125"/>
        <v>3029.154165</v>
      </c>
      <c r="BU211" s="12">
        <v>1</v>
      </c>
      <c r="BV211" s="12">
        <v>530</v>
      </c>
      <c r="BW211" s="12">
        <v>1.92</v>
      </c>
      <c r="BX211" s="19">
        <f t="shared" si="126"/>
        <v>4.17691699604743</v>
      </c>
      <c r="BY211" s="20">
        <v>5936</v>
      </c>
      <c r="BZ211" s="12">
        <v>0.98</v>
      </c>
      <c r="CA211" s="12">
        <v>3.84</v>
      </c>
      <c r="CB211" s="9">
        <f t="shared" si="127"/>
        <v>4.7632</v>
      </c>
      <c r="CC211" s="10">
        <v>1.225</v>
      </c>
      <c r="CD211" s="20">
        <v>1.2</v>
      </c>
      <c r="CE211" s="21">
        <f t="shared" si="128"/>
        <v>130155.071160636</v>
      </c>
    </row>
    <row r="212" s="1" customFormat="1" customHeight="1" spans="5:83">
      <c r="E212" s="12">
        <v>1197</v>
      </c>
      <c r="F212" s="12">
        <v>1594</v>
      </c>
      <c r="G212" s="32">
        <v>0.577</v>
      </c>
      <c r="H212" s="33">
        <v>1.153</v>
      </c>
      <c r="I212" s="34">
        <f t="shared" si="114"/>
        <v>2528.551</v>
      </c>
      <c r="J212" s="12">
        <v>1</v>
      </c>
      <c r="K212" s="12">
        <v>0.89</v>
      </c>
      <c r="L212" s="12">
        <v>3.21</v>
      </c>
      <c r="M212" s="35">
        <f t="shared" si="115"/>
        <v>3.8569</v>
      </c>
      <c r="N212" s="12">
        <v>1.225</v>
      </c>
      <c r="O212" s="12">
        <v>0.5</v>
      </c>
      <c r="P212" s="36">
        <f t="shared" si="116"/>
        <v>5973.32561553875</v>
      </c>
      <c r="Z212" s="12">
        <v>34993</v>
      </c>
      <c r="AA212" s="12">
        <v>0.0253</v>
      </c>
      <c r="AB212" s="13">
        <v>1.35</v>
      </c>
      <c r="AC212" s="14">
        <v>1</v>
      </c>
      <c r="AD212" s="15">
        <f t="shared" si="117"/>
        <v>1195.185915</v>
      </c>
      <c r="AE212" s="12">
        <v>1</v>
      </c>
      <c r="AF212" s="12">
        <v>530</v>
      </c>
      <c r="AG212" s="12">
        <v>1.83</v>
      </c>
      <c r="AH212" s="19">
        <f t="shared" si="118"/>
        <v>4.08691699604743</v>
      </c>
      <c r="AI212" s="20">
        <v>5936</v>
      </c>
      <c r="AJ212" s="12">
        <v>0.98</v>
      </c>
      <c r="AK212" s="12">
        <v>3.04</v>
      </c>
      <c r="AL212" s="9">
        <f t="shared" si="119"/>
        <v>3.9792</v>
      </c>
      <c r="AM212" s="10">
        <v>1.225</v>
      </c>
      <c r="AN212" s="20">
        <v>1</v>
      </c>
      <c r="AO212" s="21">
        <f t="shared" si="120"/>
        <v>52745.3560432666</v>
      </c>
      <c r="AU212" s="12">
        <v>40871</v>
      </c>
      <c r="AV212" s="12">
        <v>0.0253</v>
      </c>
      <c r="AW212" s="13">
        <v>1.35</v>
      </c>
      <c r="AX212" s="14">
        <v>1</v>
      </c>
      <c r="AY212" s="15">
        <f t="shared" si="121"/>
        <v>1395.949005</v>
      </c>
      <c r="AZ212" s="12">
        <v>1</v>
      </c>
      <c r="BA212" s="12">
        <v>530</v>
      </c>
      <c r="BB212" s="12">
        <v>1.83</v>
      </c>
      <c r="BC212" s="19">
        <f t="shared" si="122"/>
        <v>4.08691699604743</v>
      </c>
      <c r="BD212" s="20">
        <v>5936</v>
      </c>
      <c r="BE212" s="12">
        <v>0.98</v>
      </c>
      <c r="BF212" s="12">
        <v>3.04</v>
      </c>
      <c r="BG212" s="9">
        <f t="shared" si="123"/>
        <v>3.9792</v>
      </c>
      <c r="BH212" s="10">
        <v>1.225</v>
      </c>
      <c r="BI212" s="22">
        <v>1.085</v>
      </c>
      <c r="BJ212" s="21">
        <f t="shared" si="124"/>
        <v>61568.2272037186</v>
      </c>
      <c r="BP212" s="12">
        <v>40871</v>
      </c>
      <c r="BQ212" s="12">
        <v>0.0549</v>
      </c>
      <c r="BR212" s="13">
        <v>1.35</v>
      </c>
      <c r="BS212" s="14">
        <v>1</v>
      </c>
      <c r="BT212" s="15">
        <f t="shared" si="125"/>
        <v>3029.154165</v>
      </c>
      <c r="BU212" s="12">
        <v>1</v>
      </c>
      <c r="BV212" s="12">
        <v>530</v>
      </c>
      <c r="BW212" s="12">
        <v>1.92</v>
      </c>
      <c r="BX212" s="19">
        <f t="shared" si="126"/>
        <v>4.17691699604743</v>
      </c>
      <c r="BY212" s="20">
        <v>5936</v>
      </c>
      <c r="BZ212" s="12">
        <v>0.98</v>
      </c>
      <c r="CA212" s="12">
        <v>3.84</v>
      </c>
      <c r="CB212" s="9">
        <f t="shared" si="127"/>
        <v>4.7632</v>
      </c>
      <c r="CC212" s="10">
        <v>1.225</v>
      </c>
      <c r="CD212" s="20">
        <v>1.2</v>
      </c>
      <c r="CE212" s="21">
        <f t="shared" si="128"/>
        <v>130155.071160636</v>
      </c>
    </row>
    <row r="213" s="1" customFormat="1" customHeight="1" spans="5:83">
      <c r="E213" s="12">
        <v>1197</v>
      </c>
      <c r="F213" s="12">
        <v>1594</v>
      </c>
      <c r="G213" s="32">
        <v>0.444</v>
      </c>
      <c r="H213" s="33">
        <v>0.887</v>
      </c>
      <c r="I213" s="34">
        <f t="shared" si="114"/>
        <v>1945.346</v>
      </c>
      <c r="J213" s="12">
        <v>1</v>
      </c>
      <c r="K213" s="12">
        <v>0.89</v>
      </c>
      <c r="L213" s="12">
        <v>3.21</v>
      </c>
      <c r="M213" s="35">
        <f t="shared" si="115"/>
        <v>3.8569</v>
      </c>
      <c r="N213" s="12">
        <v>1.225</v>
      </c>
      <c r="O213" s="12">
        <v>0.5</v>
      </c>
      <c r="P213" s="36">
        <f t="shared" si="116"/>
        <v>4595.5905547825</v>
      </c>
      <c r="Z213" s="12">
        <v>34993</v>
      </c>
      <c r="AA213" s="12">
        <v>0.0253</v>
      </c>
      <c r="AB213" s="13">
        <v>1.35</v>
      </c>
      <c r="AC213" s="14">
        <v>1</v>
      </c>
      <c r="AD213" s="15">
        <f t="shared" si="117"/>
        <v>1195.185915</v>
      </c>
      <c r="AE213" s="12">
        <v>1</v>
      </c>
      <c r="AF213" s="12">
        <v>530</v>
      </c>
      <c r="AG213" s="12">
        <v>1.83</v>
      </c>
      <c r="AH213" s="19">
        <f t="shared" si="118"/>
        <v>4.08691699604743</v>
      </c>
      <c r="AI213" s="20">
        <v>5936</v>
      </c>
      <c r="AJ213" s="12">
        <v>0.98</v>
      </c>
      <c r="AK213" s="12">
        <v>3.04</v>
      </c>
      <c r="AL213" s="9">
        <f t="shared" si="119"/>
        <v>3.9792</v>
      </c>
      <c r="AM213" s="10">
        <v>1.225</v>
      </c>
      <c r="AN213" s="20">
        <v>1</v>
      </c>
      <c r="AO213" s="21">
        <f t="shared" si="120"/>
        <v>52745.3560432666</v>
      </c>
      <c r="AU213" s="12">
        <v>40871</v>
      </c>
      <c r="AV213" s="12">
        <v>0.0253</v>
      </c>
      <c r="AW213" s="13">
        <v>1.35</v>
      </c>
      <c r="AX213" s="14">
        <v>1</v>
      </c>
      <c r="AY213" s="15">
        <f t="shared" si="121"/>
        <v>1395.949005</v>
      </c>
      <c r="AZ213" s="12">
        <v>1</v>
      </c>
      <c r="BA213" s="12">
        <v>530</v>
      </c>
      <c r="BB213" s="12">
        <v>1.83</v>
      </c>
      <c r="BC213" s="19">
        <f t="shared" si="122"/>
        <v>4.08691699604743</v>
      </c>
      <c r="BD213" s="20">
        <v>5936</v>
      </c>
      <c r="BE213" s="12">
        <v>0.98</v>
      </c>
      <c r="BF213" s="12">
        <v>3.04</v>
      </c>
      <c r="BG213" s="9">
        <f t="shared" si="123"/>
        <v>3.9792</v>
      </c>
      <c r="BH213" s="10">
        <v>1.225</v>
      </c>
      <c r="BI213" s="22">
        <v>1.085</v>
      </c>
      <c r="BJ213" s="21">
        <f t="shared" si="124"/>
        <v>61568.2272037186</v>
      </c>
      <c r="BP213" s="12">
        <v>40871</v>
      </c>
      <c r="BQ213" s="12">
        <v>0.0549</v>
      </c>
      <c r="BR213" s="13">
        <v>1.35</v>
      </c>
      <c r="BS213" s="14">
        <v>1</v>
      </c>
      <c r="BT213" s="15">
        <f t="shared" si="125"/>
        <v>3029.154165</v>
      </c>
      <c r="BU213" s="12">
        <v>1</v>
      </c>
      <c r="BV213" s="12">
        <v>530</v>
      </c>
      <c r="BW213" s="12">
        <v>1.92</v>
      </c>
      <c r="BX213" s="19">
        <f t="shared" si="126"/>
        <v>4.17691699604743</v>
      </c>
      <c r="BY213" s="20">
        <v>5936</v>
      </c>
      <c r="BZ213" s="12">
        <v>0.98</v>
      </c>
      <c r="CA213" s="12">
        <v>3.84</v>
      </c>
      <c r="CB213" s="9">
        <f t="shared" si="127"/>
        <v>4.7632</v>
      </c>
      <c r="CC213" s="10">
        <v>1.225</v>
      </c>
      <c r="CD213" s="20">
        <v>1.2</v>
      </c>
      <c r="CE213" s="21">
        <f t="shared" si="128"/>
        <v>130155.071160636</v>
      </c>
    </row>
    <row r="214" s="1" customFormat="1" customHeight="1" spans="5:83">
      <c r="E214" s="12">
        <v>1197</v>
      </c>
      <c r="F214" s="12">
        <v>1594</v>
      </c>
      <c r="G214" s="32">
        <v>0.577</v>
      </c>
      <c r="H214" s="33">
        <v>1.153</v>
      </c>
      <c r="I214" s="34">
        <f t="shared" si="114"/>
        <v>2528.551</v>
      </c>
      <c r="J214" s="12">
        <v>1</v>
      </c>
      <c r="K214" s="12">
        <v>0.89</v>
      </c>
      <c r="L214" s="12">
        <v>3.21</v>
      </c>
      <c r="M214" s="35">
        <f t="shared" si="115"/>
        <v>3.8569</v>
      </c>
      <c r="N214" s="12">
        <v>1.225</v>
      </c>
      <c r="O214" s="12">
        <v>0.5</v>
      </c>
      <c r="P214" s="36">
        <f t="shared" si="116"/>
        <v>5973.32561553875</v>
      </c>
      <c r="Z214" s="12">
        <v>34993</v>
      </c>
      <c r="AA214" s="12">
        <v>0.0253</v>
      </c>
      <c r="AB214" s="13">
        <v>1.35</v>
      </c>
      <c r="AC214" s="14">
        <v>1</v>
      </c>
      <c r="AD214" s="15">
        <f t="shared" si="117"/>
        <v>1195.185915</v>
      </c>
      <c r="AE214" s="12">
        <v>1</v>
      </c>
      <c r="AF214" s="12">
        <v>530</v>
      </c>
      <c r="AG214" s="12">
        <v>1.83</v>
      </c>
      <c r="AH214" s="19">
        <f t="shared" si="118"/>
        <v>4.08691699604743</v>
      </c>
      <c r="AI214" s="20">
        <v>5936</v>
      </c>
      <c r="AJ214" s="12">
        <v>0.98</v>
      </c>
      <c r="AK214" s="12">
        <v>3.04</v>
      </c>
      <c r="AL214" s="9">
        <f t="shared" si="119"/>
        <v>3.9792</v>
      </c>
      <c r="AM214" s="10">
        <v>1.225</v>
      </c>
      <c r="AN214" s="20">
        <v>1</v>
      </c>
      <c r="AO214" s="21">
        <f t="shared" si="120"/>
        <v>52745.3560432666</v>
      </c>
      <c r="AU214" s="12">
        <v>40871</v>
      </c>
      <c r="AV214" s="12">
        <v>0.0253</v>
      </c>
      <c r="AW214" s="13">
        <v>1.35</v>
      </c>
      <c r="AX214" s="14">
        <v>1</v>
      </c>
      <c r="AY214" s="15">
        <f t="shared" si="121"/>
        <v>1395.949005</v>
      </c>
      <c r="AZ214" s="12">
        <v>1</v>
      </c>
      <c r="BA214" s="12">
        <v>530</v>
      </c>
      <c r="BB214" s="12">
        <v>1.83</v>
      </c>
      <c r="BC214" s="19">
        <f t="shared" si="122"/>
        <v>4.08691699604743</v>
      </c>
      <c r="BD214" s="20">
        <v>5936</v>
      </c>
      <c r="BE214" s="12">
        <v>0.98</v>
      </c>
      <c r="BF214" s="12">
        <v>3.04</v>
      </c>
      <c r="BG214" s="9">
        <f t="shared" si="123"/>
        <v>3.9792</v>
      </c>
      <c r="BH214" s="10">
        <v>1.225</v>
      </c>
      <c r="BI214" s="22">
        <v>1.085</v>
      </c>
      <c r="BJ214" s="21">
        <f t="shared" si="124"/>
        <v>61568.2272037186</v>
      </c>
      <c r="BP214" s="12">
        <v>40871</v>
      </c>
      <c r="BQ214" s="12">
        <v>0.0299</v>
      </c>
      <c r="BR214" s="13">
        <v>1.35</v>
      </c>
      <c r="BS214" s="14">
        <v>1</v>
      </c>
      <c r="BT214" s="15">
        <f t="shared" si="125"/>
        <v>1649.757915</v>
      </c>
      <c r="BU214" s="12">
        <v>1</v>
      </c>
      <c r="BV214" s="12">
        <v>530</v>
      </c>
      <c r="BW214" s="12">
        <v>1.92</v>
      </c>
      <c r="BX214" s="19">
        <f t="shared" si="126"/>
        <v>4.17691699604743</v>
      </c>
      <c r="BY214" s="20">
        <v>5936</v>
      </c>
      <c r="BZ214" s="12">
        <v>0.98</v>
      </c>
      <c r="CA214" s="12">
        <v>3.84</v>
      </c>
      <c r="CB214" s="9">
        <f t="shared" si="127"/>
        <v>4.7632</v>
      </c>
      <c r="CC214" s="10">
        <v>1.225</v>
      </c>
      <c r="CD214" s="20">
        <v>1.2</v>
      </c>
      <c r="CE214" s="21">
        <f t="shared" si="128"/>
        <v>89812.73554286</v>
      </c>
    </row>
    <row r="215" s="1" customFormat="1" customHeight="1" spans="5:83">
      <c r="E215" s="12">
        <v>1197</v>
      </c>
      <c r="F215" s="12">
        <v>1594</v>
      </c>
      <c r="G215" s="32">
        <v>0.444</v>
      </c>
      <c r="H215" s="33">
        <v>0.887</v>
      </c>
      <c r="I215" s="34">
        <f t="shared" si="114"/>
        <v>1945.346</v>
      </c>
      <c r="J215" s="12">
        <v>1</v>
      </c>
      <c r="K215" s="12">
        <v>0.89</v>
      </c>
      <c r="L215" s="12">
        <v>3.21</v>
      </c>
      <c r="M215" s="35">
        <f t="shared" si="115"/>
        <v>3.8569</v>
      </c>
      <c r="N215" s="12">
        <v>1.225</v>
      </c>
      <c r="O215" s="12">
        <v>0.5</v>
      </c>
      <c r="P215" s="36">
        <f t="shared" si="116"/>
        <v>4595.5905547825</v>
      </c>
      <c r="Z215" s="12">
        <v>34993</v>
      </c>
      <c r="AA215" s="12">
        <v>0.0253</v>
      </c>
      <c r="AB215" s="13">
        <v>1.35</v>
      </c>
      <c r="AC215" s="14">
        <v>1</v>
      </c>
      <c r="AD215" s="15">
        <f t="shared" si="117"/>
        <v>1195.185915</v>
      </c>
      <c r="AE215" s="12">
        <v>1</v>
      </c>
      <c r="AF215" s="12">
        <v>530</v>
      </c>
      <c r="AG215" s="12">
        <v>1.83</v>
      </c>
      <c r="AH215" s="19">
        <f t="shared" si="118"/>
        <v>4.08691699604743</v>
      </c>
      <c r="AI215" s="20">
        <v>5936</v>
      </c>
      <c r="AJ215" s="12">
        <v>0.98</v>
      </c>
      <c r="AK215" s="12">
        <v>3.04</v>
      </c>
      <c r="AL215" s="9">
        <f t="shared" si="119"/>
        <v>3.9792</v>
      </c>
      <c r="AM215" s="10">
        <v>1.225</v>
      </c>
      <c r="AN215" s="20">
        <v>1</v>
      </c>
      <c r="AO215" s="21">
        <f t="shared" si="120"/>
        <v>52745.3560432666</v>
      </c>
      <c r="AU215" s="12">
        <v>40871</v>
      </c>
      <c r="AV215" s="12">
        <v>0.0253</v>
      </c>
      <c r="AW215" s="13">
        <v>1.35</v>
      </c>
      <c r="AX215" s="14">
        <v>1</v>
      </c>
      <c r="AY215" s="15">
        <f t="shared" si="121"/>
        <v>1395.949005</v>
      </c>
      <c r="AZ215" s="12">
        <v>1</v>
      </c>
      <c r="BA215" s="12">
        <v>530</v>
      </c>
      <c r="BB215" s="12">
        <v>1.83</v>
      </c>
      <c r="BC215" s="19">
        <f t="shared" si="122"/>
        <v>4.08691699604743</v>
      </c>
      <c r="BD215" s="20">
        <v>5936</v>
      </c>
      <c r="BE215" s="12">
        <v>0.98</v>
      </c>
      <c r="BF215" s="12">
        <v>3.04</v>
      </c>
      <c r="BG215" s="9">
        <f t="shared" si="123"/>
        <v>3.9792</v>
      </c>
      <c r="BH215" s="10">
        <v>1.225</v>
      </c>
      <c r="BI215" s="22">
        <v>1.085</v>
      </c>
      <c r="BJ215" s="21">
        <f t="shared" si="124"/>
        <v>61568.2272037186</v>
      </c>
      <c r="BP215" s="12">
        <v>40871</v>
      </c>
      <c r="BQ215" s="12">
        <v>0.0299</v>
      </c>
      <c r="BR215" s="13">
        <v>1.35</v>
      </c>
      <c r="BS215" s="14">
        <v>1</v>
      </c>
      <c r="BT215" s="15">
        <f t="shared" si="125"/>
        <v>1649.757915</v>
      </c>
      <c r="BU215" s="12">
        <v>1</v>
      </c>
      <c r="BV215" s="12">
        <v>530</v>
      </c>
      <c r="BW215" s="12">
        <v>1.92</v>
      </c>
      <c r="BX215" s="19">
        <f t="shared" si="126"/>
        <v>4.17691699604743</v>
      </c>
      <c r="BY215" s="20">
        <v>5936</v>
      </c>
      <c r="BZ215" s="12">
        <v>0.98</v>
      </c>
      <c r="CA215" s="12">
        <v>3.84</v>
      </c>
      <c r="CB215" s="9">
        <f t="shared" si="127"/>
        <v>4.7632</v>
      </c>
      <c r="CC215" s="10">
        <v>1.225</v>
      </c>
      <c r="CD215" s="20">
        <v>1.2</v>
      </c>
      <c r="CE215" s="21">
        <f t="shared" si="128"/>
        <v>89812.73554286</v>
      </c>
    </row>
    <row r="216" s="1" customFormat="1" customHeight="1" spans="5:83">
      <c r="E216" s="12">
        <v>1197</v>
      </c>
      <c r="F216" s="12">
        <v>1594</v>
      </c>
      <c r="G216" s="32">
        <v>0.577</v>
      </c>
      <c r="H216" s="33">
        <v>1.153</v>
      </c>
      <c r="I216" s="34">
        <f t="shared" si="114"/>
        <v>2528.551</v>
      </c>
      <c r="J216" s="12">
        <v>1</v>
      </c>
      <c r="K216" s="12">
        <v>0.89</v>
      </c>
      <c r="L216" s="12">
        <v>3.21</v>
      </c>
      <c r="M216" s="35">
        <f t="shared" si="115"/>
        <v>3.8569</v>
      </c>
      <c r="N216" s="12">
        <v>1.225</v>
      </c>
      <c r="O216" s="12">
        <v>0.5</v>
      </c>
      <c r="P216" s="36">
        <f t="shared" si="116"/>
        <v>5973.32561553875</v>
      </c>
      <c r="Z216" s="12">
        <v>34993</v>
      </c>
      <c r="AA216" s="12">
        <v>0.0253</v>
      </c>
      <c r="AB216" s="13">
        <v>1.35</v>
      </c>
      <c r="AC216" s="14">
        <v>1</v>
      </c>
      <c r="AD216" s="15">
        <f t="shared" si="117"/>
        <v>1195.185915</v>
      </c>
      <c r="AE216" s="12">
        <v>1</v>
      </c>
      <c r="AF216" s="12">
        <v>530</v>
      </c>
      <c r="AG216" s="12">
        <v>1.83</v>
      </c>
      <c r="AH216" s="19">
        <f t="shared" si="118"/>
        <v>4.08691699604743</v>
      </c>
      <c r="AI216" s="20">
        <v>5936</v>
      </c>
      <c r="AJ216" s="12">
        <v>0.98</v>
      </c>
      <c r="AK216" s="12">
        <v>3.04</v>
      </c>
      <c r="AL216" s="9">
        <f t="shared" si="119"/>
        <v>3.9792</v>
      </c>
      <c r="AM216" s="10">
        <v>1.225</v>
      </c>
      <c r="AN216" s="20">
        <v>1</v>
      </c>
      <c r="AO216" s="21">
        <f t="shared" si="120"/>
        <v>52745.3560432666</v>
      </c>
      <c r="AU216" s="12">
        <v>40871</v>
      </c>
      <c r="AV216" s="12">
        <v>0.0253</v>
      </c>
      <c r="AW216" s="13">
        <v>1.35</v>
      </c>
      <c r="AX216" s="14">
        <v>1</v>
      </c>
      <c r="AY216" s="15">
        <f t="shared" si="121"/>
        <v>1395.949005</v>
      </c>
      <c r="AZ216" s="12">
        <v>1</v>
      </c>
      <c r="BA216" s="12">
        <v>530</v>
      </c>
      <c r="BB216" s="12">
        <v>1.83</v>
      </c>
      <c r="BC216" s="19">
        <f t="shared" si="122"/>
        <v>4.08691699604743</v>
      </c>
      <c r="BD216" s="20">
        <v>5936</v>
      </c>
      <c r="BE216" s="12">
        <v>0.98</v>
      </c>
      <c r="BF216" s="12">
        <v>3.04</v>
      </c>
      <c r="BG216" s="9">
        <f t="shared" si="123"/>
        <v>3.9792</v>
      </c>
      <c r="BH216" s="10">
        <v>1.225</v>
      </c>
      <c r="BI216" s="22">
        <v>1.085</v>
      </c>
      <c r="BJ216" s="21">
        <f t="shared" si="124"/>
        <v>61568.2272037186</v>
      </c>
      <c r="BP216" s="12">
        <v>40871</v>
      </c>
      <c r="BQ216" s="12">
        <v>0.0299</v>
      </c>
      <c r="BR216" s="13">
        <v>1.35</v>
      </c>
      <c r="BS216" s="14">
        <v>1</v>
      </c>
      <c r="BT216" s="15">
        <f t="shared" si="125"/>
        <v>1649.757915</v>
      </c>
      <c r="BU216" s="12">
        <v>1</v>
      </c>
      <c r="BV216" s="12">
        <v>530</v>
      </c>
      <c r="BW216" s="12">
        <v>1.92</v>
      </c>
      <c r="BX216" s="19">
        <f t="shared" si="126"/>
        <v>4.17691699604743</v>
      </c>
      <c r="BY216" s="20">
        <v>5936</v>
      </c>
      <c r="BZ216" s="12">
        <v>0.98</v>
      </c>
      <c r="CA216" s="12">
        <v>3.84</v>
      </c>
      <c r="CB216" s="9">
        <f t="shared" si="127"/>
        <v>4.7632</v>
      </c>
      <c r="CC216" s="10">
        <v>1.225</v>
      </c>
      <c r="CD216" s="20">
        <v>1.2</v>
      </c>
      <c r="CE216" s="21">
        <f t="shared" si="128"/>
        <v>89812.73554286</v>
      </c>
    </row>
    <row r="217" s="1" customFormat="1" customHeight="1" spans="5:83">
      <c r="E217" s="12">
        <v>1197</v>
      </c>
      <c r="F217" s="12">
        <v>1594</v>
      </c>
      <c r="G217" s="32">
        <v>0.444</v>
      </c>
      <c r="H217" s="33">
        <v>0.887</v>
      </c>
      <c r="I217" s="34">
        <f t="shared" si="114"/>
        <v>1945.346</v>
      </c>
      <c r="J217" s="12">
        <v>1</v>
      </c>
      <c r="K217" s="12">
        <v>0.89</v>
      </c>
      <c r="L217" s="12">
        <v>3.21</v>
      </c>
      <c r="M217" s="35">
        <f t="shared" si="115"/>
        <v>3.8569</v>
      </c>
      <c r="N217" s="12">
        <v>1.225</v>
      </c>
      <c r="O217" s="12">
        <v>0.5</v>
      </c>
      <c r="P217" s="36">
        <f t="shared" si="116"/>
        <v>4595.5905547825</v>
      </c>
      <c r="Z217" s="12">
        <v>34993</v>
      </c>
      <c r="AA217" s="12">
        <v>0.0253</v>
      </c>
      <c r="AB217" s="13">
        <v>1.35</v>
      </c>
      <c r="AC217" s="14">
        <v>1</v>
      </c>
      <c r="AD217" s="15">
        <f t="shared" si="117"/>
        <v>1195.185915</v>
      </c>
      <c r="AE217" s="12">
        <v>1</v>
      </c>
      <c r="AF217" s="12">
        <v>530</v>
      </c>
      <c r="AG217" s="12">
        <v>1.83</v>
      </c>
      <c r="AH217" s="19">
        <f t="shared" si="118"/>
        <v>4.08691699604743</v>
      </c>
      <c r="AI217" s="20">
        <v>5936</v>
      </c>
      <c r="AJ217" s="12">
        <v>0.98</v>
      </c>
      <c r="AK217" s="12">
        <v>3.04</v>
      </c>
      <c r="AL217" s="9">
        <f t="shared" si="119"/>
        <v>3.9792</v>
      </c>
      <c r="AM217" s="10">
        <v>1.225</v>
      </c>
      <c r="AN217" s="20">
        <v>1</v>
      </c>
      <c r="AO217" s="21">
        <f t="shared" si="120"/>
        <v>52745.3560432666</v>
      </c>
      <c r="AU217" s="12">
        <v>40871</v>
      </c>
      <c r="AV217" s="12">
        <v>0.0253</v>
      </c>
      <c r="AW217" s="13">
        <v>1.35</v>
      </c>
      <c r="AX217" s="14">
        <v>1</v>
      </c>
      <c r="AY217" s="15">
        <f t="shared" si="121"/>
        <v>1395.949005</v>
      </c>
      <c r="AZ217" s="12">
        <v>1</v>
      </c>
      <c r="BA217" s="12">
        <v>530</v>
      </c>
      <c r="BB217" s="12">
        <v>1.83</v>
      </c>
      <c r="BC217" s="19">
        <f t="shared" si="122"/>
        <v>4.08691699604743</v>
      </c>
      <c r="BD217" s="20">
        <v>5936</v>
      </c>
      <c r="BE217" s="12">
        <v>0.98</v>
      </c>
      <c r="BF217" s="12">
        <v>3.04</v>
      </c>
      <c r="BG217" s="9">
        <f t="shared" si="123"/>
        <v>3.9792</v>
      </c>
      <c r="BH217" s="10">
        <v>1.225</v>
      </c>
      <c r="BI217" s="22">
        <v>1.085</v>
      </c>
      <c r="BJ217" s="21">
        <f t="shared" si="124"/>
        <v>61568.2272037186</v>
      </c>
      <c r="BP217" s="12">
        <v>40871</v>
      </c>
      <c r="BQ217" s="12">
        <v>0.0299</v>
      </c>
      <c r="BR217" s="13">
        <v>1.35</v>
      </c>
      <c r="BS217" s="14">
        <v>1</v>
      </c>
      <c r="BT217" s="15">
        <f t="shared" si="125"/>
        <v>1649.757915</v>
      </c>
      <c r="BU217" s="12">
        <v>1</v>
      </c>
      <c r="BV217" s="12">
        <v>530</v>
      </c>
      <c r="BW217" s="12">
        <v>1.92</v>
      </c>
      <c r="BX217" s="19">
        <f t="shared" si="126"/>
        <v>4.17691699604743</v>
      </c>
      <c r="BY217" s="20">
        <v>5936</v>
      </c>
      <c r="BZ217" s="12">
        <v>0.98</v>
      </c>
      <c r="CA217" s="12">
        <v>3.84</v>
      </c>
      <c r="CB217" s="9">
        <f t="shared" si="127"/>
        <v>4.7632</v>
      </c>
      <c r="CC217" s="10">
        <v>1.225</v>
      </c>
      <c r="CD217" s="20">
        <v>1.2</v>
      </c>
      <c r="CE217" s="21">
        <f t="shared" si="128"/>
        <v>89812.73554286</v>
      </c>
    </row>
    <row r="218" s="1" customFormat="1" customHeight="1" spans="5:83">
      <c r="E218" s="12">
        <v>1197</v>
      </c>
      <c r="F218" s="12">
        <v>1594</v>
      </c>
      <c r="G218" s="32">
        <v>0.577</v>
      </c>
      <c r="H218" s="33">
        <v>1.153</v>
      </c>
      <c r="I218" s="34">
        <f t="shared" si="114"/>
        <v>2528.551</v>
      </c>
      <c r="J218" s="12">
        <v>1</v>
      </c>
      <c r="K218" s="12">
        <v>0.89</v>
      </c>
      <c r="L218" s="12">
        <v>3.21</v>
      </c>
      <c r="M218" s="35">
        <f t="shared" si="115"/>
        <v>3.8569</v>
      </c>
      <c r="N218" s="12">
        <v>1.225</v>
      </c>
      <c r="O218" s="12">
        <v>0.5</v>
      </c>
      <c r="P218" s="36">
        <f t="shared" si="116"/>
        <v>5973.32561553875</v>
      </c>
      <c r="Z218" s="12">
        <v>34993</v>
      </c>
      <c r="AA218" s="12">
        <v>0.0253</v>
      </c>
      <c r="AB218" s="13">
        <v>1.35</v>
      </c>
      <c r="AC218" s="14">
        <v>1</v>
      </c>
      <c r="AD218" s="15">
        <f t="shared" si="117"/>
        <v>1195.185915</v>
      </c>
      <c r="AE218" s="12">
        <v>1</v>
      </c>
      <c r="AF218" s="12">
        <v>530</v>
      </c>
      <c r="AG218" s="12">
        <v>1.83</v>
      </c>
      <c r="AH218" s="19">
        <f t="shared" si="118"/>
        <v>4.08691699604743</v>
      </c>
      <c r="AI218" s="20">
        <v>5936</v>
      </c>
      <c r="AJ218" s="12">
        <v>0.98</v>
      </c>
      <c r="AK218" s="12">
        <v>3.04</v>
      </c>
      <c r="AL218" s="9">
        <f t="shared" si="119"/>
        <v>3.9792</v>
      </c>
      <c r="AM218" s="10">
        <v>1.225</v>
      </c>
      <c r="AN218" s="20">
        <v>1</v>
      </c>
      <c r="AO218" s="21">
        <f t="shared" si="120"/>
        <v>52745.3560432666</v>
      </c>
      <c r="AU218" s="12">
        <v>40871</v>
      </c>
      <c r="AV218" s="12">
        <v>0.0253</v>
      </c>
      <c r="AW218" s="13">
        <v>1.35</v>
      </c>
      <c r="AX218" s="14">
        <v>1</v>
      </c>
      <c r="AY218" s="15">
        <f t="shared" si="121"/>
        <v>1395.949005</v>
      </c>
      <c r="AZ218" s="12">
        <v>1</v>
      </c>
      <c r="BA218" s="12">
        <v>530</v>
      </c>
      <c r="BB218" s="12">
        <v>1.83</v>
      </c>
      <c r="BC218" s="19">
        <f t="shared" si="122"/>
        <v>4.08691699604743</v>
      </c>
      <c r="BD218" s="20">
        <v>5936</v>
      </c>
      <c r="BE218" s="12">
        <v>0.98</v>
      </c>
      <c r="BF218" s="12">
        <v>3.04</v>
      </c>
      <c r="BG218" s="9">
        <f t="shared" si="123"/>
        <v>3.9792</v>
      </c>
      <c r="BH218" s="10">
        <v>1.225</v>
      </c>
      <c r="BI218" s="22">
        <v>1.085</v>
      </c>
      <c r="BJ218" s="21">
        <f t="shared" si="124"/>
        <v>61568.2272037186</v>
      </c>
      <c r="BP218" s="12">
        <v>40871</v>
      </c>
      <c r="BQ218" s="12">
        <v>0.0299</v>
      </c>
      <c r="BR218" s="13">
        <v>1.35</v>
      </c>
      <c r="BS218" s="14">
        <v>1</v>
      </c>
      <c r="BT218" s="15">
        <f t="shared" si="125"/>
        <v>1649.757915</v>
      </c>
      <c r="BU218" s="12">
        <v>1</v>
      </c>
      <c r="BV218" s="12">
        <v>530</v>
      </c>
      <c r="BW218" s="12">
        <v>1.92</v>
      </c>
      <c r="BX218" s="19">
        <f t="shared" si="126"/>
        <v>4.17691699604743</v>
      </c>
      <c r="BY218" s="20">
        <v>5936</v>
      </c>
      <c r="BZ218" s="12">
        <v>0.98</v>
      </c>
      <c r="CA218" s="12">
        <v>3.84</v>
      </c>
      <c r="CB218" s="9">
        <f t="shared" si="127"/>
        <v>4.7632</v>
      </c>
      <c r="CC218" s="10">
        <v>1.225</v>
      </c>
      <c r="CD218" s="20">
        <v>1.2</v>
      </c>
      <c r="CE218" s="21">
        <f t="shared" si="128"/>
        <v>89812.73554286</v>
      </c>
    </row>
    <row r="219" s="1" customFormat="1" customHeight="1" spans="5:83">
      <c r="E219" s="12">
        <v>1197</v>
      </c>
      <c r="F219" s="12">
        <v>1594</v>
      </c>
      <c r="G219" s="32">
        <v>0.444</v>
      </c>
      <c r="H219" s="33">
        <v>0.887</v>
      </c>
      <c r="I219" s="34">
        <f t="shared" si="114"/>
        <v>1945.346</v>
      </c>
      <c r="J219" s="12">
        <v>1</v>
      </c>
      <c r="K219" s="12">
        <v>0.89</v>
      </c>
      <c r="L219" s="12">
        <v>3.21</v>
      </c>
      <c r="M219" s="35">
        <f t="shared" si="115"/>
        <v>3.8569</v>
      </c>
      <c r="N219" s="12">
        <v>1.225</v>
      </c>
      <c r="O219" s="12">
        <v>0.5</v>
      </c>
      <c r="P219" s="36">
        <f t="shared" si="116"/>
        <v>4595.5905547825</v>
      </c>
      <c r="Z219" s="12">
        <v>34993</v>
      </c>
      <c r="AA219" s="12">
        <v>0.0253</v>
      </c>
      <c r="AB219" s="13">
        <v>1.35</v>
      </c>
      <c r="AC219" s="14">
        <v>1</v>
      </c>
      <c r="AD219" s="15">
        <f t="shared" si="117"/>
        <v>1195.185915</v>
      </c>
      <c r="AE219" s="12">
        <v>1</v>
      </c>
      <c r="AF219" s="12">
        <v>530</v>
      </c>
      <c r="AG219" s="12">
        <v>1.83</v>
      </c>
      <c r="AH219" s="19">
        <f t="shared" si="118"/>
        <v>4.08691699604743</v>
      </c>
      <c r="AI219" s="20">
        <v>5936</v>
      </c>
      <c r="AJ219" s="12">
        <v>0.98</v>
      </c>
      <c r="AK219" s="12">
        <v>3.04</v>
      </c>
      <c r="AL219" s="9">
        <f t="shared" si="119"/>
        <v>3.9792</v>
      </c>
      <c r="AM219" s="10">
        <v>1.225</v>
      </c>
      <c r="AN219" s="20">
        <v>1</v>
      </c>
      <c r="AO219" s="21">
        <f t="shared" si="120"/>
        <v>52745.3560432666</v>
      </c>
      <c r="AU219" s="12">
        <v>40871</v>
      </c>
      <c r="AV219" s="12">
        <v>0.0253</v>
      </c>
      <c r="AW219" s="13">
        <v>1.35</v>
      </c>
      <c r="AX219" s="14">
        <v>1</v>
      </c>
      <c r="AY219" s="15">
        <f t="shared" si="121"/>
        <v>1395.949005</v>
      </c>
      <c r="AZ219" s="12">
        <v>1</v>
      </c>
      <c r="BA219" s="12">
        <v>530</v>
      </c>
      <c r="BB219" s="12">
        <v>1.83</v>
      </c>
      <c r="BC219" s="19">
        <f t="shared" si="122"/>
        <v>4.08691699604743</v>
      </c>
      <c r="BD219" s="20">
        <v>5936</v>
      </c>
      <c r="BE219" s="12">
        <v>0.98</v>
      </c>
      <c r="BF219" s="12">
        <v>3.04</v>
      </c>
      <c r="BG219" s="9">
        <f t="shared" si="123"/>
        <v>3.9792</v>
      </c>
      <c r="BH219" s="10">
        <v>1.225</v>
      </c>
      <c r="BI219" s="22">
        <v>1.085</v>
      </c>
      <c r="BJ219" s="21">
        <f t="shared" si="124"/>
        <v>61568.2272037186</v>
      </c>
      <c r="BP219" s="12">
        <v>40871</v>
      </c>
      <c r="BQ219" s="12">
        <v>0.0299</v>
      </c>
      <c r="BR219" s="13">
        <v>1.35</v>
      </c>
      <c r="BS219" s="14">
        <v>1</v>
      </c>
      <c r="BT219" s="15">
        <f t="shared" si="125"/>
        <v>1649.757915</v>
      </c>
      <c r="BU219" s="12">
        <v>1</v>
      </c>
      <c r="BV219" s="12">
        <v>530</v>
      </c>
      <c r="BW219" s="12">
        <v>1.92</v>
      </c>
      <c r="BX219" s="19">
        <f t="shared" si="126"/>
        <v>4.17691699604743</v>
      </c>
      <c r="BY219" s="20">
        <v>5936</v>
      </c>
      <c r="BZ219" s="12">
        <v>0.98</v>
      </c>
      <c r="CA219" s="12">
        <v>3.84</v>
      </c>
      <c r="CB219" s="9">
        <f t="shared" si="127"/>
        <v>4.7632</v>
      </c>
      <c r="CC219" s="10">
        <v>1.225</v>
      </c>
      <c r="CD219" s="20">
        <v>1.2</v>
      </c>
      <c r="CE219" s="21">
        <f t="shared" si="128"/>
        <v>89812.73554286</v>
      </c>
    </row>
    <row r="220" s="1" customFormat="1" customHeight="1" spans="5:83">
      <c r="E220" s="12">
        <v>1197</v>
      </c>
      <c r="F220" s="12">
        <v>1594</v>
      </c>
      <c r="G220" s="32">
        <v>0.577</v>
      </c>
      <c r="H220" s="33">
        <v>1.153</v>
      </c>
      <c r="I220" s="34">
        <f t="shared" si="114"/>
        <v>2528.551</v>
      </c>
      <c r="J220" s="12">
        <v>1</v>
      </c>
      <c r="K220" s="12">
        <v>0.89</v>
      </c>
      <c r="L220" s="12">
        <v>3.21</v>
      </c>
      <c r="M220" s="35">
        <f t="shared" si="115"/>
        <v>3.8569</v>
      </c>
      <c r="N220" s="12">
        <v>1.225</v>
      </c>
      <c r="O220" s="12">
        <v>0.5</v>
      </c>
      <c r="P220" s="36">
        <f t="shared" si="116"/>
        <v>5973.32561553875</v>
      </c>
      <c r="Z220" s="12">
        <v>34993</v>
      </c>
      <c r="AA220" s="12">
        <v>0.0253</v>
      </c>
      <c r="AB220" s="13">
        <v>1.35</v>
      </c>
      <c r="AC220" s="14">
        <v>1</v>
      </c>
      <c r="AD220" s="15">
        <f t="shared" si="117"/>
        <v>1195.185915</v>
      </c>
      <c r="AE220" s="12">
        <v>1</v>
      </c>
      <c r="AF220" s="12">
        <v>530</v>
      </c>
      <c r="AG220" s="12">
        <v>1.83</v>
      </c>
      <c r="AH220" s="19">
        <f t="shared" si="118"/>
        <v>4.08691699604743</v>
      </c>
      <c r="AI220" s="20">
        <v>5936</v>
      </c>
      <c r="AJ220" s="12">
        <v>0.98</v>
      </c>
      <c r="AK220" s="12">
        <v>3.04</v>
      </c>
      <c r="AL220" s="9">
        <f t="shared" si="119"/>
        <v>3.9792</v>
      </c>
      <c r="AM220" s="10">
        <v>1.225</v>
      </c>
      <c r="AN220" s="20">
        <v>1</v>
      </c>
      <c r="AO220" s="21">
        <f t="shared" si="120"/>
        <v>52745.3560432666</v>
      </c>
      <c r="AU220" s="12">
        <v>40871</v>
      </c>
      <c r="AV220" s="12">
        <v>0.0253</v>
      </c>
      <c r="AW220" s="13">
        <v>1.35</v>
      </c>
      <c r="AX220" s="14">
        <v>1</v>
      </c>
      <c r="AY220" s="15">
        <f t="shared" si="121"/>
        <v>1395.949005</v>
      </c>
      <c r="AZ220" s="12">
        <v>1</v>
      </c>
      <c r="BA220" s="12">
        <v>530</v>
      </c>
      <c r="BB220" s="12">
        <v>1.83</v>
      </c>
      <c r="BC220" s="19">
        <f t="shared" si="122"/>
        <v>4.08691699604743</v>
      </c>
      <c r="BD220" s="20">
        <v>5936</v>
      </c>
      <c r="BE220" s="12">
        <v>0.98</v>
      </c>
      <c r="BF220" s="12">
        <v>3.04</v>
      </c>
      <c r="BG220" s="9">
        <f t="shared" si="123"/>
        <v>3.9792</v>
      </c>
      <c r="BH220" s="10">
        <v>1.225</v>
      </c>
      <c r="BI220" s="22">
        <v>1.085</v>
      </c>
      <c r="BJ220" s="21">
        <f t="shared" si="124"/>
        <v>61568.2272037186</v>
      </c>
      <c r="BP220" s="12">
        <v>40871</v>
      </c>
      <c r="BQ220" s="12">
        <v>0.0299</v>
      </c>
      <c r="BR220" s="13">
        <v>1.35</v>
      </c>
      <c r="BS220" s="14">
        <v>1</v>
      </c>
      <c r="BT220" s="15">
        <f t="shared" si="125"/>
        <v>1649.757915</v>
      </c>
      <c r="BU220" s="12">
        <v>1</v>
      </c>
      <c r="BV220" s="12">
        <v>530</v>
      </c>
      <c r="BW220" s="12">
        <v>1.92</v>
      </c>
      <c r="BX220" s="19">
        <f t="shared" si="126"/>
        <v>4.17691699604743</v>
      </c>
      <c r="BY220" s="20">
        <v>5936</v>
      </c>
      <c r="BZ220" s="12">
        <v>0.98</v>
      </c>
      <c r="CA220" s="12">
        <v>3.84</v>
      </c>
      <c r="CB220" s="9">
        <f t="shared" si="127"/>
        <v>4.7632</v>
      </c>
      <c r="CC220" s="10">
        <v>1.225</v>
      </c>
      <c r="CD220" s="20">
        <v>1.2</v>
      </c>
      <c r="CE220" s="21">
        <f t="shared" si="128"/>
        <v>89812.73554286</v>
      </c>
    </row>
    <row r="221" s="1" customFormat="1" customHeight="1" spans="5:83">
      <c r="E221" s="12">
        <v>1197</v>
      </c>
      <c r="F221" s="12">
        <v>1594</v>
      </c>
      <c r="G221" s="32">
        <v>4.04</v>
      </c>
      <c r="H221" s="33">
        <v>8.09</v>
      </c>
      <c r="I221" s="34">
        <f t="shared" si="114"/>
        <v>17731.34</v>
      </c>
      <c r="J221" s="12">
        <v>2.2</v>
      </c>
      <c r="K221" s="12">
        <v>0.89</v>
      </c>
      <c r="L221" s="12">
        <v>3.21</v>
      </c>
      <c r="M221" s="35">
        <f t="shared" si="115"/>
        <v>3.8569</v>
      </c>
      <c r="N221" s="12">
        <v>1.225</v>
      </c>
      <c r="O221" s="12">
        <v>0.5</v>
      </c>
      <c r="P221" s="36">
        <f t="shared" si="116"/>
        <v>92152.837068985</v>
      </c>
      <c r="Z221" s="12">
        <v>34993</v>
      </c>
      <c r="AA221" s="12">
        <v>0.0253</v>
      </c>
      <c r="AB221" s="13">
        <v>1.35</v>
      </c>
      <c r="AC221" s="14">
        <v>1</v>
      </c>
      <c r="AD221" s="15">
        <f t="shared" si="117"/>
        <v>1195.185915</v>
      </c>
      <c r="AE221" s="12">
        <v>1</v>
      </c>
      <c r="AF221" s="12">
        <v>530</v>
      </c>
      <c r="AG221" s="12">
        <v>1.83</v>
      </c>
      <c r="AH221" s="19">
        <f t="shared" si="118"/>
        <v>4.08691699604743</v>
      </c>
      <c r="AI221" s="20">
        <v>5936</v>
      </c>
      <c r="AJ221" s="12">
        <v>0.98</v>
      </c>
      <c r="AK221" s="12">
        <v>3.04</v>
      </c>
      <c r="AL221" s="9">
        <f t="shared" si="119"/>
        <v>3.9792</v>
      </c>
      <c r="AM221" s="10">
        <v>1.225</v>
      </c>
      <c r="AN221" s="20">
        <v>1</v>
      </c>
      <c r="AO221" s="21">
        <f t="shared" si="120"/>
        <v>52745.3560432666</v>
      </c>
      <c r="AU221" s="12">
        <v>40871</v>
      </c>
      <c r="AV221" s="12">
        <v>0.0253</v>
      </c>
      <c r="AW221" s="13">
        <v>1.35</v>
      </c>
      <c r="AX221" s="14">
        <v>1</v>
      </c>
      <c r="AY221" s="15">
        <f t="shared" si="121"/>
        <v>1395.949005</v>
      </c>
      <c r="AZ221" s="12">
        <v>1</v>
      </c>
      <c r="BA221" s="12">
        <v>530</v>
      </c>
      <c r="BB221" s="12">
        <v>1.83</v>
      </c>
      <c r="BC221" s="19">
        <f t="shared" si="122"/>
        <v>4.08691699604743</v>
      </c>
      <c r="BD221" s="20">
        <v>5936</v>
      </c>
      <c r="BE221" s="12">
        <v>0.98</v>
      </c>
      <c r="BF221" s="12">
        <v>3.04</v>
      </c>
      <c r="BG221" s="9">
        <f t="shared" si="123"/>
        <v>3.9792</v>
      </c>
      <c r="BH221" s="10">
        <v>1.225</v>
      </c>
      <c r="BI221" s="22">
        <v>1.085</v>
      </c>
      <c r="BJ221" s="21">
        <f t="shared" si="124"/>
        <v>61568.2272037186</v>
      </c>
      <c r="BP221" s="12">
        <v>40871</v>
      </c>
      <c r="BQ221" s="12">
        <v>0.0299</v>
      </c>
      <c r="BR221" s="13">
        <v>1.35</v>
      </c>
      <c r="BS221" s="14">
        <v>1</v>
      </c>
      <c r="BT221" s="15">
        <f t="shared" si="125"/>
        <v>1649.757915</v>
      </c>
      <c r="BU221" s="12">
        <v>1</v>
      </c>
      <c r="BV221" s="12">
        <v>530</v>
      </c>
      <c r="BW221" s="12">
        <v>1.92</v>
      </c>
      <c r="BX221" s="19">
        <f t="shared" si="126"/>
        <v>4.17691699604743</v>
      </c>
      <c r="BY221" s="20">
        <v>5936</v>
      </c>
      <c r="BZ221" s="12">
        <v>0.98</v>
      </c>
      <c r="CA221" s="12">
        <v>3.84</v>
      </c>
      <c r="CB221" s="9">
        <f t="shared" si="127"/>
        <v>4.7632</v>
      </c>
      <c r="CC221" s="10">
        <v>1.225</v>
      </c>
      <c r="CD221" s="20">
        <v>1.2</v>
      </c>
      <c r="CE221" s="21">
        <f t="shared" si="128"/>
        <v>89812.73554286</v>
      </c>
    </row>
    <row r="222" s="1" customFormat="1" customHeight="1" spans="5:83">
      <c r="E222" s="12">
        <v>1197</v>
      </c>
      <c r="F222" s="12">
        <v>1594</v>
      </c>
      <c r="G222" s="32">
        <v>6.07</v>
      </c>
      <c r="H222" s="33">
        <v>12.13</v>
      </c>
      <c r="I222" s="34">
        <f t="shared" si="114"/>
        <v>26601.01</v>
      </c>
      <c r="J222" s="12">
        <v>2.2</v>
      </c>
      <c r="K222" s="12">
        <v>0.89</v>
      </c>
      <c r="L222" s="12">
        <v>3.21</v>
      </c>
      <c r="M222" s="35">
        <f t="shared" si="115"/>
        <v>3.8569</v>
      </c>
      <c r="N222" s="12">
        <v>1.225</v>
      </c>
      <c r="O222" s="12">
        <v>0.5</v>
      </c>
      <c r="P222" s="36">
        <f t="shared" si="116"/>
        <v>138250.044294478</v>
      </c>
      <c r="Z222" s="12">
        <v>34993</v>
      </c>
      <c r="AA222" s="12">
        <v>0.0253</v>
      </c>
      <c r="AB222" s="13">
        <v>1.35</v>
      </c>
      <c r="AC222" s="14">
        <v>1</v>
      </c>
      <c r="AD222" s="15">
        <f t="shared" si="117"/>
        <v>1195.185915</v>
      </c>
      <c r="AE222" s="12">
        <v>1</v>
      </c>
      <c r="AF222" s="12">
        <v>530</v>
      </c>
      <c r="AG222" s="12">
        <v>1.83</v>
      </c>
      <c r="AH222" s="19">
        <f t="shared" si="118"/>
        <v>4.08691699604743</v>
      </c>
      <c r="AI222" s="20">
        <v>5936</v>
      </c>
      <c r="AJ222" s="12">
        <v>0.98</v>
      </c>
      <c r="AK222" s="12">
        <v>3.04</v>
      </c>
      <c r="AL222" s="9">
        <f t="shared" si="119"/>
        <v>3.9792</v>
      </c>
      <c r="AM222" s="10">
        <v>1.225</v>
      </c>
      <c r="AN222" s="20">
        <v>1</v>
      </c>
      <c r="AO222" s="21">
        <f t="shared" si="120"/>
        <v>52745.3560432666</v>
      </c>
      <c r="AU222" s="12">
        <v>40871</v>
      </c>
      <c r="AV222" s="12">
        <v>0.0253</v>
      </c>
      <c r="AW222" s="13">
        <v>1.35</v>
      </c>
      <c r="AX222" s="14">
        <v>1</v>
      </c>
      <c r="AY222" s="15">
        <f t="shared" si="121"/>
        <v>1395.949005</v>
      </c>
      <c r="AZ222" s="12">
        <v>1</v>
      </c>
      <c r="BA222" s="12">
        <v>530</v>
      </c>
      <c r="BB222" s="12">
        <v>1.83</v>
      </c>
      <c r="BC222" s="19">
        <f t="shared" si="122"/>
        <v>4.08691699604743</v>
      </c>
      <c r="BD222" s="20">
        <v>5936</v>
      </c>
      <c r="BE222" s="12">
        <v>0.98</v>
      </c>
      <c r="BF222" s="12">
        <v>3.04</v>
      </c>
      <c r="BG222" s="9">
        <f t="shared" si="123"/>
        <v>3.9792</v>
      </c>
      <c r="BH222" s="10">
        <v>1.225</v>
      </c>
      <c r="BI222" s="22">
        <v>1.085</v>
      </c>
      <c r="BJ222" s="21">
        <f t="shared" si="124"/>
        <v>61568.2272037186</v>
      </c>
      <c r="BP222" s="12">
        <v>40871</v>
      </c>
      <c r="BQ222" s="12">
        <v>0.0299</v>
      </c>
      <c r="BR222" s="13">
        <v>1.35</v>
      </c>
      <c r="BS222" s="14">
        <v>1</v>
      </c>
      <c r="BT222" s="15">
        <f t="shared" si="125"/>
        <v>1649.757915</v>
      </c>
      <c r="BU222" s="12">
        <v>1</v>
      </c>
      <c r="BV222" s="12">
        <v>530</v>
      </c>
      <c r="BW222" s="12">
        <v>1.92</v>
      </c>
      <c r="BX222" s="19">
        <f t="shared" si="126"/>
        <v>4.17691699604743</v>
      </c>
      <c r="BY222" s="20">
        <v>5936</v>
      </c>
      <c r="BZ222" s="12">
        <v>0.98</v>
      </c>
      <c r="CA222" s="12">
        <v>3.84</v>
      </c>
      <c r="CB222" s="9">
        <f t="shared" si="127"/>
        <v>4.7632</v>
      </c>
      <c r="CC222" s="10">
        <v>1.225</v>
      </c>
      <c r="CD222" s="20">
        <v>1.2</v>
      </c>
      <c r="CE222" s="21">
        <f t="shared" si="128"/>
        <v>89812.73554286</v>
      </c>
    </row>
    <row r="223" s="1" customFormat="1" customHeight="1" spans="5:83">
      <c r="E223" s="37" t="s">
        <v>41</v>
      </c>
      <c r="F223" s="37"/>
      <c r="G223" s="37"/>
      <c r="H223" s="37"/>
      <c r="I223" s="37"/>
      <c r="J223" s="38">
        <f>SUM(P209:P222)</f>
        <v>292433.45796364</v>
      </c>
      <c r="K223" s="38"/>
      <c r="L223" s="38"/>
      <c r="M223" s="38"/>
      <c r="N223" s="38"/>
      <c r="O223" s="38"/>
      <c r="P223" s="38"/>
      <c r="Z223" s="12">
        <v>34993</v>
      </c>
      <c r="AA223" s="12">
        <v>0.0253</v>
      </c>
      <c r="AB223" s="13">
        <v>1.35</v>
      </c>
      <c r="AC223" s="14">
        <v>1</v>
      </c>
      <c r="AD223" s="15">
        <f t="shared" si="117"/>
        <v>1195.185915</v>
      </c>
      <c r="AE223" s="12">
        <v>1</v>
      </c>
      <c r="AF223" s="12">
        <v>530</v>
      </c>
      <c r="AG223" s="12">
        <v>1.83</v>
      </c>
      <c r="AH223" s="19">
        <f t="shared" si="118"/>
        <v>4.08691699604743</v>
      </c>
      <c r="AI223" s="20">
        <v>5936</v>
      </c>
      <c r="AJ223" s="12">
        <v>0.98</v>
      </c>
      <c r="AK223" s="12">
        <v>3.04</v>
      </c>
      <c r="AL223" s="9">
        <f t="shared" si="119"/>
        <v>3.9792</v>
      </c>
      <c r="AM223" s="10">
        <v>1.225</v>
      </c>
      <c r="AN223" s="20">
        <v>1</v>
      </c>
      <c r="AO223" s="21">
        <f t="shared" si="120"/>
        <v>52745.3560432666</v>
      </c>
      <c r="AU223" s="12">
        <v>40871</v>
      </c>
      <c r="AV223" s="12">
        <v>0.0253</v>
      </c>
      <c r="AW223" s="13">
        <v>1.35</v>
      </c>
      <c r="AX223" s="14">
        <v>1</v>
      </c>
      <c r="AY223" s="15">
        <f t="shared" si="121"/>
        <v>1395.949005</v>
      </c>
      <c r="AZ223" s="12">
        <v>1</v>
      </c>
      <c r="BA223" s="12">
        <v>530</v>
      </c>
      <c r="BB223" s="12">
        <v>1.83</v>
      </c>
      <c r="BC223" s="19">
        <f t="shared" si="122"/>
        <v>4.08691699604743</v>
      </c>
      <c r="BD223" s="20">
        <v>5936</v>
      </c>
      <c r="BE223" s="12">
        <v>0.98</v>
      </c>
      <c r="BF223" s="12">
        <v>3.04</v>
      </c>
      <c r="BG223" s="9">
        <f t="shared" si="123"/>
        <v>3.9792</v>
      </c>
      <c r="BH223" s="10">
        <v>1.225</v>
      </c>
      <c r="BI223" s="22">
        <v>1.085</v>
      </c>
      <c r="BJ223" s="21">
        <f t="shared" si="124"/>
        <v>61568.2272037186</v>
      </c>
      <c r="BP223" s="12">
        <v>40871</v>
      </c>
      <c r="BQ223" s="12">
        <v>0.0299</v>
      </c>
      <c r="BR223" s="13">
        <v>1.35</v>
      </c>
      <c r="BS223" s="14">
        <v>1</v>
      </c>
      <c r="BT223" s="15">
        <f t="shared" si="125"/>
        <v>1649.757915</v>
      </c>
      <c r="BU223" s="12">
        <v>1</v>
      </c>
      <c r="BV223" s="12">
        <v>530</v>
      </c>
      <c r="BW223" s="12">
        <v>1.92</v>
      </c>
      <c r="BX223" s="19">
        <f t="shared" si="126"/>
        <v>4.17691699604743</v>
      </c>
      <c r="BY223" s="20">
        <v>5936</v>
      </c>
      <c r="BZ223" s="12">
        <v>0.98</v>
      </c>
      <c r="CA223" s="12">
        <v>3.84</v>
      </c>
      <c r="CB223" s="9">
        <f t="shared" si="127"/>
        <v>4.7632</v>
      </c>
      <c r="CC223" s="10">
        <v>1.225</v>
      </c>
      <c r="CD223" s="20">
        <v>1.2</v>
      </c>
      <c r="CE223" s="21">
        <f t="shared" si="128"/>
        <v>89812.73554286</v>
      </c>
    </row>
    <row r="224" s="1" customFormat="1" customHeight="1" spans="5:83">
      <c r="E224" s="37"/>
      <c r="F224" s="37"/>
      <c r="G224" s="37"/>
      <c r="H224" s="37"/>
      <c r="I224" s="37"/>
      <c r="J224" s="38"/>
      <c r="K224" s="38"/>
      <c r="L224" s="38"/>
      <c r="M224" s="38"/>
      <c r="N224" s="38"/>
      <c r="O224" s="38"/>
      <c r="P224" s="38"/>
      <c r="Z224" s="12">
        <v>34993</v>
      </c>
      <c r="AA224" s="12">
        <v>0</v>
      </c>
      <c r="AB224" s="13">
        <v>1.35</v>
      </c>
      <c r="AC224" s="14">
        <v>1</v>
      </c>
      <c r="AD224" s="15">
        <f t="shared" si="117"/>
        <v>0</v>
      </c>
      <c r="AE224" s="12">
        <v>1</v>
      </c>
      <c r="AF224" s="12">
        <v>530</v>
      </c>
      <c r="AG224" s="12">
        <v>1.83</v>
      </c>
      <c r="AH224" s="19">
        <f t="shared" si="118"/>
        <v>4.08691699604743</v>
      </c>
      <c r="AI224" s="20">
        <v>0</v>
      </c>
      <c r="AJ224" s="12">
        <v>0.98</v>
      </c>
      <c r="AK224" s="12">
        <v>3.04</v>
      </c>
      <c r="AL224" s="9">
        <f t="shared" si="119"/>
        <v>3.9792</v>
      </c>
      <c r="AM224" s="10">
        <v>1.225</v>
      </c>
      <c r="AN224" s="20">
        <v>1</v>
      </c>
      <c r="AO224" s="21">
        <f t="shared" si="120"/>
        <v>0</v>
      </c>
      <c r="AU224" s="12">
        <v>40871</v>
      </c>
      <c r="AV224" s="12">
        <v>0.0253</v>
      </c>
      <c r="AW224" s="13">
        <v>1.35</v>
      </c>
      <c r="AX224" s="14">
        <v>1</v>
      </c>
      <c r="AY224" s="15">
        <f t="shared" si="121"/>
        <v>1395.949005</v>
      </c>
      <c r="AZ224" s="12">
        <v>1</v>
      </c>
      <c r="BA224" s="12">
        <v>530</v>
      </c>
      <c r="BB224" s="12">
        <v>1.83</v>
      </c>
      <c r="BC224" s="19">
        <f t="shared" si="122"/>
        <v>4.08691699604743</v>
      </c>
      <c r="BD224" s="20">
        <v>5936</v>
      </c>
      <c r="BE224" s="12">
        <v>0.98</v>
      </c>
      <c r="BF224" s="12">
        <v>3.04</v>
      </c>
      <c r="BG224" s="9">
        <f t="shared" si="123"/>
        <v>3.9792</v>
      </c>
      <c r="BH224" s="10">
        <v>1.225</v>
      </c>
      <c r="BI224" s="22">
        <v>1.085</v>
      </c>
      <c r="BJ224" s="21">
        <f t="shared" si="124"/>
        <v>61568.2272037186</v>
      </c>
      <c r="BP224" s="12">
        <v>40871</v>
      </c>
      <c r="BQ224" s="12">
        <v>0.0299</v>
      </c>
      <c r="BR224" s="13">
        <v>1.35</v>
      </c>
      <c r="BS224" s="14">
        <v>1</v>
      </c>
      <c r="BT224" s="15">
        <f t="shared" si="125"/>
        <v>1649.757915</v>
      </c>
      <c r="BU224" s="12">
        <v>1</v>
      </c>
      <c r="BV224" s="12">
        <v>530</v>
      </c>
      <c r="BW224" s="12">
        <v>1.92</v>
      </c>
      <c r="BX224" s="19">
        <f t="shared" si="126"/>
        <v>4.17691699604743</v>
      </c>
      <c r="BY224" s="20">
        <v>5936</v>
      </c>
      <c r="BZ224" s="12">
        <v>0.98</v>
      </c>
      <c r="CA224" s="12">
        <v>3.84</v>
      </c>
      <c r="CB224" s="9">
        <f t="shared" si="127"/>
        <v>4.7632</v>
      </c>
      <c r="CC224" s="10">
        <v>1.225</v>
      </c>
      <c r="CD224" s="20">
        <v>1.2</v>
      </c>
      <c r="CE224" s="21">
        <f t="shared" si="128"/>
        <v>89812.73554286</v>
      </c>
    </row>
    <row r="225" s="1" customFormat="1" customHeight="1" spans="5:83">
      <c r="E225" s="37"/>
      <c r="F225" s="37"/>
      <c r="G225" s="37"/>
      <c r="H225" s="37"/>
      <c r="I225" s="37"/>
      <c r="J225" s="38"/>
      <c r="K225" s="38"/>
      <c r="L225" s="38"/>
      <c r="M225" s="38"/>
      <c r="N225" s="38"/>
      <c r="O225" s="38"/>
      <c r="P225" s="38"/>
      <c r="Z225" s="12">
        <v>34993</v>
      </c>
      <c r="AA225" s="12">
        <v>0</v>
      </c>
      <c r="AB225" s="13">
        <v>1.35</v>
      </c>
      <c r="AC225" s="14">
        <v>1</v>
      </c>
      <c r="AD225" s="15">
        <f t="shared" si="117"/>
        <v>0</v>
      </c>
      <c r="AE225" s="12">
        <v>1</v>
      </c>
      <c r="AF225" s="12">
        <v>530</v>
      </c>
      <c r="AG225" s="12">
        <v>1.83</v>
      </c>
      <c r="AH225" s="19">
        <f t="shared" si="118"/>
        <v>4.08691699604743</v>
      </c>
      <c r="AI225" s="20">
        <v>0</v>
      </c>
      <c r="AJ225" s="12">
        <v>0.98</v>
      </c>
      <c r="AK225" s="12">
        <v>3.04</v>
      </c>
      <c r="AL225" s="9">
        <f t="shared" si="119"/>
        <v>3.9792</v>
      </c>
      <c r="AM225" s="10">
        <v>1.225</v>
      </c>
      <c r="AN225" s="20">
        <v>1</v>
      </c>
      <c r="AO225" s="21">
        <f t="shared" si="120"/>
        <v>0</v>
      </c>
      <c r="AU225" s="12">
        <v>40871</v>
      </c>
      <c r="AV225" s="12">
        <v>0.0253</v>
      </c>
      <c r="AW225" s="13">
        <v>1.35</v>
      </c>
      <c r="AX225" s="14">
        <v>1</v>
      </c>
      <c r="AY225" s="15">
        <f t="shared" si="121"/>
        <v>1395.949005</v>
      </c>
      <c r="AZ225" s="12">
        <v>1</v>
      </c>
      <c r="BA225" s="12">
        <v>530</v>
      </c>
      <c r="BB225" s="12">
        <v>1.83</v>
      </c>
      <c r="BC225" s="19">
        <f t="shared" si="122"/>
        <v>4.08691699604743</v>
      </c>
      <c r="BD225" s="20">
        <v>5936</v>
      </c>
      <c r="BE225" s="12">
        <v>0.98</v>
      </c>
      <c r="BF225" s="12">
        <v>3.04</v>
      </c>
      <c r="BG225" s="9">
        <f t="shared" si="123"/>
        <v>3.9792</v>
      </c>
      <c r="BH225" s="10">
        <v>1.225</v>
      </c>
      <c r="BI225" s="22">
        <v>1.085</v>
      </c>
      <c r="BJ225" s="21">
        <f t="shared" si="124"/>
        <v>61568.2272037186</v>
      </c>
      <c r="BP225" s="12">
        <v>40871</v>
      </c>
      <c r="BQ225" s="12">
        <v>0.0299</v>
      </c>
      <c r="BR225" s="13">
        <v>1.35</v>
      </c>
      <c r="BS225" s="14">
        <v>1</v>
      </c>
      <c r="BT225" s="15">
        <f t="shared" si="125"/>
        <v>1649.757915</v>
      </c>
      <c r="BU225" s="12">
        <v>1</v>
      </c>
      <c r="BV225" s="12">
        <v>530</v>
      </c>
      <c r="BW225" s="12">
        <v>1.92</v>
      </c>
      <c r="BX225" s="19">
        <f t="shared" si="126"/>
        <v>4.17691699604743</v>
      </c>
      <c r="BY225" s="20">
        <v>5936</v>
      </c>
      <c r="BZ225" s="12">
        <v>0.98</v>
      </c>
      <c r="CA225" s="12">
        <v>3.84</v>
      </c>
      <c r="CB225" s="9">
        <f t="shared" si="127"/>
        <v>4.7632</v>
      </c>
      <c r="CC225" s="10">
        <v>1.225</v>
      </c>
      <c r="CD225" s="20">
        <v>1.2</v>
      </c>
      <c r="CE225" s="21">
        <f t="shared" si="128"/>
        <v>89812.73554286</v>
      </c>
    </row>
    <row r="226" s="1" customFormat="1" customHeight="1" spans="5:83">
      <c r="Z226" s="12">
        <v>34993</v>
      </c>
      <c r="AA226" s="12">
        <v>0</v>
      </c>
      <c r="AB226" s="13">
        <v>1.35</v>
      </c>
      <c r="AC226" s="14">
        <v>1</v>
      </c>
      <c r="AD226" s="15">
        <f t="shared" si="117"/>
        <v>0</v>
      </c>
      <c r="AE226" s="12">
        <v>1</v>
      </c>
      <c r="AF226" s="12">
        <v>530</v>
      </c>
      <c r="AG226" s="12">
        <v>1.83</v>
      </c>
      <c r="AH226" s="19">
        <f t="shared" si="118"/>
        <v>4.08691699604743</v>
      </c>
      <c r="AI226" s="20">
        <v>0</v>
      </c>
      <c r="AJ226" s="12">
        <v>0.98</v>
      </c>
      <c r="AK226" s="12">
        <v>3.04</v>
      </c>
      <c r="AL226" s="9">
        <f t="shared" si="119"/>
        <v>3.9792</v>
      </c>
      <c r="AM226" s="10">
        <v>1.225</v>
      </c>
      <c r="AN226" s="20">
        <v>1</v>
      </c>
      <c r="AO226" s="21">
        <f t="shared" si="120"/>
        <v>0</v>
      </c>
      <c r="AU226" s="12">
        <v>40871</v>
      </c>
      <c r="AV226" s="12">
        <v>0.0253</v>
      </c>
      <c r="AW226" s="13">
        <v>1.35</v>
      </c>
      <c r="AX226" s="14">
        <v>1</v>
      </c>
      <c r="AY226" s="15">
        <f t="shared" si="121"/>
        <v>1395.949005</v>
      </c>
      <c r="AZ226" s="12">
        <v>1</v>
      </c>
      <c r="BA226" s="12">
        <v>530</v>
      </c>
      <c r="BB226" s="12">
        <v>1.83</v>
      </c>
      <c r="BC226" s="19">
        <f t="shared" si="122"/>
        <v>4.08691699604743</v>
      </c>
      <c r="BD226" s="20">
        <v>5936</v>
      </c>
      <c r="BE226" s="12">
        <v>0.98</v>
      </c>
      <c r="BF226" s="12">
        <v>3.04</v>
      </c>
      <c r="BG226" s="9">
        <f t="shared" si="123"/>
        <v>3.9792</v>
      </c>
      <c r="BH226" s="10">
        <v>1.225</v>
      </c>
      <c r="BI226" s="22">
        <v>1.085</v>
      </c>
      <c r="BJ226" s="21">
        <f t="shared" si="124"/>
        <v>61568.2272037186</v>
      </c>
      <c r="BP226" s="12">
        <v>40871</v>
      </c>
      <c r="BQ226" s="12">
        <v>0.0299</v>
      </c>
      <c r="BR226" s="13">
        <v>1.35</v>
      </c>
      <c r="BS226" s="14">
        <v>1</v>
      </c>
      <c r="BT226" s="15">
        <f t="shared" si="125"/>
        <v>1649.757915</v>
      </c>
      <c r="BU226" s="12">
        <v>1</v>
      </c>
      <c r="BV226" s="12">
        <v>530</v>
      </c>
      <c r="BW226" s="12">
        <v>1.92</v>
      </c>
      <c r="BX226" s="19">
        <f t="shared" si="126"/>
        <v>4.17691699604743</v>
      </c>
      <c r="BY226" s="20">
        <v>5936</v>
      </c>
      <c r="BZ226" s="12">
        <v>0.98</v>
      </c>
      <c r="CA226" s="12">
        <v>3.84</v>
      </c>
      <c r="CB226" s="9">
        <f t="shared" si="127"/>
        <v>4.7632</v>
      </c>
      <c r="CC226" s="10">
        <v>1.225</v>
      </c>
      <c r="CD226" s="20">
        <v>1.2</v>
      </c>
      <c r="CE226" s="21">
        <f t="shared" si="128"/>
        <v>89812.73554286</v>
      </c>
    </row>
    <row r="227" s="1" customFormat="1" customHeight="1" spans="5:83">
      <c r="Z227" s="12">
        <v>34993</v>
      </c>
      <c r="AA227" s="12">
        <v>0</v>
      </c>
      <c r="AB227" s="13">
        <v>1.35</v>
      </c>
      <c r="AC227" s="14">
        <v>1</v>
      </c>
      <c r="AD227" s="15">
        <f t="shared" si="117"/>
        <v>0</v>
      </c>
      <c r="AE227" s="12">
        <v>1</v>
      </c>
      <c r="AF227" s="12">
        <v>530</v>
      </c>
      <c r="AG227" s="12">
        <v>1.83</v>
      </c>
      <c r="AH227" s="19">
        <f t="shared" si="118"/>
        <v>4.08691699604743</v>
      </c>
      <c r="AI227" s="20">
        <v>0</v>
      </c>
      <c r="AJ227" s="12">
        <v>0.98</v>
      </c>
      <c r="AK227" s="12">
        <v>3.04</v>
      </c>
      <c r="AL227" s="9">
        <f t="shared" si="119"/>
        <v>3.9792</v>
      </c>
      <c r="AM227" s="10">
        <v>1.225</v>
      </c>
      <c r="AN227" s="20">
        <v>1</v>
      </c>
      <c r="AO227" s="21">
        <f t="shared" si="120"/>
        <v>0</v>
      </c>
      <c r="AU227" s="12">
        <v>40871</v>
      </c>
      <c r="AV227" s="12">
        <v>0.0253</v>
      </c>
      <c r="AW227" s="13">
        <v>1.35</v>
      </c>
      <c r="AX227" s="14">
        <v>1</v>
      </c>
      <c r="AY227" s="15">
        <f t="shared" si="121"/>
        <v>1395.949005</v>
      </c>
      <c r="AZ227" s="12">
        <v>1</v>
      </c>
      <c r="BA227" s="12">
        <v>530</v>
      </c>
      <c r="BB227" s="12">
        <v>1.83</v>
      </c>
      <c r="BC227" s="19">
        <f t="shared" si="122"/>
        <v>4.08691699604743</v>
      </c>
      <c r="BD227" s="20">
        <v>0</v>
      </c>
      <c r="BE227" s="12">
        <v>0.98</v>
      </c>
      <c r="BF227" s="12">
        <v>3.04</v>
      </c>
      <c r="BG227" s="9">
        <f t="shared" si="123"/>
        <v>3.9792</v>
      </c>
      <c r="BH227" s="10">
        <v>1.225</v>
      </c>
      <c r="BI227" s="22">
        <v>1.085</v>
      </c>
      <c r="BJ227" s="21">
        <f t="shared" si="124"/>
        <v>30173.5886725186</v>
      </c>
      <c r="BP227" s="12">
        <v>40871</v>
      </c>
      <c r="BQ227" s="12">
        <v>0.0299</v>
      </c>
      <c r="BR227" s="13">
        <v>1.35</v>
      </c>
      <c r="BS227" s="14">
        <v>1</v>
      </c>
      <c r="BT227" s="15">
        <f t="shared" si="125"/>
        <v>1649.757915</v>
      </c>
      <c r="BU227" s="12">
        <v>1</v>
      </c>
      <c r="BV227" s="12">
        <v>530</v>
      </c>
      <c r="BW227" s="12">
        <v>1.92</v>
      </c>
      <c r="BX227" s="19">
        <f t="shared" si="126"/>
        <v>4.17691699604743</v>
      </c>
      <c r="BY227" s="20">
        <v>0</v>
      </c>
      <c r="BZ227" s="12">
        <v>0.98</v>
      </c>
      <c r="CA227" s="12">
        <v>3.84</v>
      </c>
      <c r="CB227" s="9">
        <f t="shared" si="127"/>
        <v>4.7632</v>
      </c>
      <c r="CC227" s="10">
        <v>1.225</v>
      </c>
      <c r="CD227" s="20">
        <v>1.2</v>
      </c>
      <c r="CE227" s="21">
        <f t="shared" si="128"/>
        <v>48249.43339886</v>
      </c>
    </row>
    <row r="228" s="1" customFormat="1" customHeight="1" spans="5:83">
      <c r="Z228" s="12">
        <v>34993</v>
      </c>
      <c r="AA228" s="12">
        <v>0</v>
      </c>
      <c r="AB228" s="13">
        <v>1.35</v>
      </c>
      <c r="AC228" s="14">
        <v>1</v>
      </c>
      <c r="AD228" s="15">
        <f t="shared" si="117"/>
        <v>0</v>
      </c>
      <c r="AE228" s="12">
        <v>1</v>
      </c>
      <c r="AF228" s="12">
        <v>530</v>
      </c>
      <c r="AG228" s="12">
        <v>1.83</v>
      </c>
      <c r="AH228" s="19">
        <f t="shared" si="118"/>
        <v>4.08691699604743</v>
      </c>
      <c r="AI228" s="20">
        <v>0</v>
      </c>
      <c r="AJ228" s="12">
        <v>0.98</v>
      </c>
      <c r="AK228" s="12">
        <v>3.04</v>
      </c>
      <c r="AL228" s="9">
        <f t="shared" si="119"/>
        <v>3.9792</v>
      </c>
      <c r="AM228" s="10">
        <v>1.225</v>
      </c>
      <c r="AN228" s="20">
        <v>1</v>
      </c>
      <c r="AO228" s="21">
        <f t="shared" si="120"/>
        <v>0</v>
      </c>
      <c r="AU228" s="12">
        <v>40871</v>
      </c>
      <c r="AV228" s="12">
        <v>0.0253</v>
      </c>
      <c r="AW228" s="13">
        <v>1.35</v>
      </c>
      <c r="AX228" s="14">
        <v>1</v>
      </c>
      <c r="AY228" s="15">
        <f t="shared" si="121"/>
        <v>1395.949005</v>
      </c>
      <c r="AZ228" s="12">
        <v>1</v>
      </c>
      <c r="BA228" s="12">
        <v>530</v>
      </c>
      <c r="BB228" s="12">
        <v>1.83</v>
      </c>
      <c r="BC228" s="19">
        <f t="shared" si="122"/>
        <v>4.08691699604743</v>
      </c>
      <c r="BD228" s="20">
        <v>0</v>
      </c>
      <c r="BE228" s="12">
        <v>0.98</v>
      </c>
      <c r="BF228" s="12">
        <v>3.04</v>
      </c>
      <c r="BG228" s="9">
        <f t="shared" si="123"/>
        <v>3.9792</v>
      </c>
      <c r="BH228" s="10">
        <v>1.225</v>
      </c>
      <c r="BI228" s="22">
        <v>1.085</v>
      </c>
      <c r="BJ228" s="21">
        <f t="shared" si="124"/>
        <v>30173.5886725186</v>
      </c>
      <c r="BP228" s="12">
        <v>40871</v>
      </c>
      <c r="BQ228" s="12">
        <v>0.0299</v>
      </c>
      <c r="BR228" s="13">
        <v>1.35</v>
      </c>
      <c r="BS228" s="14">
        <v>1</v>
      </c>
      <c r="BT228" s="15">
        <f t="shared" si="125"/>
        <v>1649.757915</v>
      </c>
      <c r="BU228" s="12">
        <v>1</v>
      </c>
      <c r="BV228" s="12">
        <v>530</v>
      </c>
      <c r="BW228" s="12">
        <v>1.92</v>
      </c>
      <c r="BX228" s="19">
        <f t="shared" si="126"/>
        <v>4.17691699604743</v>
      </c>
      <c r="BY228" s="20">
        <v>0</v>
      </c>
      <c r="BZ228" s="12">
        <v>0.98</v>
      </c>
      <c r="CA228" s="12">
        <v>3.84</v>
      </c>
      <c r="CB228" s="9">
        <f t="shared" si="127"/>
        <v>4.7632</v>
      </c>
      <c r="CC228" s="10">
        <v>1.225</v>
      </c>
      <c r="CD228" s="20">
        <v>1.2</v>
      </c>
      <c r="CE228" s="21">
        <f t="shared" si="128"/>
        <v>48249.43339886</v>
      </c>
    </row>
    <row r="229" s="1" customFormat="1" customHeight="1" spans="5:83">
      <c r="Z229" s="12">
        <v>34993</v>
      </c>
      <c r="AA229" s="12">
        <v>0</v>
      </c>
      <c r="AB229" s="13">
        <v>1.35</v>
      </c>
      <c r="AC229" s="14">
        <v>1</v>
      </c>
      <c r="AD229" s="15">
        <f t="shared" si="117"/>
        <v>0</v>
      </c>
      <c r="AE229" s="12">
        <v>1</v>
      </c>
      <c r="AF229" s="12">
        <v>530</v>
      </c>
      <c r="AG229" s="12">
        <v>1.83</v>
      </c>
      <c r="AH229" s="19">
        <f t="shared" si="118"/>
        <v>4.08691699604743</v>
      </c>
      <c r="AI229" s="20">
        <v>0</v>
      </c>
      <c r="AJ229" s="12">
        <v>0.98</v>
      </c>
      <c r="AK229" s="12">
        <v>3.04</v>
      </c>
      <c r="AL229" s="9">
        <f t="shared" si="119"/>
        <v>3.9792</v>
      </c>
      <c r="AM229" s="10">
        <v>1.225</v>
      </c>
      <c r="AN229" s="20">
        <v>1</v>
      </c>
      <c r="AO229" s="21">
        <f t="shared" si="120"/>
        <v>0</v>
      </c>
      <c r="AU229" s="12">
        <v>40871</v>
      </c>
      <c r="AV229" s="12">
        <v>0.0253</v>
      </c>
      <c r="AW229" s="13">
        <v>1.35</v>
      </c>
      <c r="AX229" s="14">
        <v>1</v>
      </c>
      <c r="AY229" s="15">
        <f t="shared" si="121"/>
        <v>1395.949005</v>
      </c>
      <c r="AZ229" s="12">
        <v>1</v>
      </c>
      <c r="BA229" s="12">
        <v>530</v>
      </c>
      <c r="BB229" s="12">
        <v>1.83</v>
      </c>
      <c r="BC229" s="19">
        <f t="shared" si="122"/>
        <v>4.08691699604743</v>
      </c>
      <c r="BD229" s="20">
        <v>0</v>
      </c>
      <c r="BE229" s="12">
        <v>0.98</v>
      </c>
      <c r="BF229" s="12">
        <v>3.04</v>
      </c>
      <c r="BG229" s="9">
        <f t="shared" si="123"/>
        <v>3.9792</v>
      </c>
      <c r="BH229" s="10">
        <v>1.225</v>
      </c>
      <c r="BI229" s="22">
        <v>1.085</v>
      </c>
      <c r="BJ229" s="21">
        <f t="shared" si="124"/>
        <v>30173.5886725186</v>
      </c>
      <c r="BP229" s="12">
        <v>40871</v>
      </c>
      <c r="BQ229" s="12">
        <v>0.0299</v>
      </c>
      <c r="BR229" s="13">
        <v>1.35</v>
      </c>
      <c r="BS229" s="14">
        <v>1</v>
      </c>
      <c r="BT229" s="15">
        <f t="shared" si="125"/>
        <v>1649.757915</v>
      </c>
      <c r="BU229" s="12">
        <v>1</v>
      </c>
      <c r="BV229" s="12">
        <v>530</v>
      </c>
      <c r="BW229" s="12">
        <v>1.92</v>
      </c>
      <c r="BX229" s="19">
        <f t="shared" si="126"/>
        <v>4.17691699604743</v>
      </c>
      <c r="BY229" s="20">
        <v>0</v>
      </c>
      <c r="BZ229" s="12">
        <v>0.98</v>
      </c>
      <c r="CA229" s="12">
        <v>3.84</v>
      </c>
      <c r="CB229" s="9">
        <f t="shared" si="127"/>
        <v>4.7632</v>
      </c>
      <c r="CC229" s="10">
        <v>1.225</v>
      </c>
      <c r="CD229" s="20">
        <v>1.2</v>
      </c>
      <c r="CE229" s="21">
        <f t="shared" si="128"/>
        <v>48249.43339886</v>
      </c>
    </row>
    <row r="230" s="1" customFormat="1" customHeight="1" spans="5:83">
      <c r="Z230" s="12">
        <v>34993</v>
      </c>
      <c r="AA230" s="12">
        <v>0</v>
      </c>
      <c r="AB230" s="13">
        <v>1.35</v>
      </c>
      <c r="AC230" s="14">
        <v>1</v>
      </c>
      <c r="AD230" s="15">
        <f t="shared" si="117"/>
        <v>0</v>
      </c>
      <c r="AE230" s="12">
        <v>1</v>
      </c>
      <c r="AF230" s="12">
        <v>530</v>
      </c>
      <c r="AG230" s="12">
        <v>1.83</v>
      </c>
      <c r="AH230" s="19">
        <f t="shared" si="118"/>
        <v>4.08691699604743</v>
      </c>
      <c r="AI230" s="20">
        <v>0</v>
      </c>
      <c r="AJ230" s="12">
        <v>0.98</v>
      </c>
      <c r="AK230" s="12">
        <v>3.04</v>
      </c>
      <c r="AL230" s="9">
        <f t="shared" si="119"/>
        <v>3.9792</v>
      </c>
      <c r="AM230" s="10">
        <v>1.225</v>
      </c>
      <c r="AN230" s="20">
        <v>1</v>
      </c>
      <c r="AO230" s="21">
        <f t="shared" si="120"/>
        <v>0</v>
      </c>
      <c r="AU230" s="12">
        <v>40871</v>
      </c>
      <c r="AV230" s="12">
        <v>0.0253</v>
      </c>
      <c r="AW230" s="13">
        <v>1.35</v>
      </c>
      <c r="AX230" s="14">
        <v>1</v>
      </c>
      <c r="AY230" s="15">
        <f t="shared" si="121"/>
        <v>1395.949005</v>
      </c>
      <c r="AZ230" s="12">
        <v>1</v>
      </c>
      <c r="BA230" s="12">
        <v>530</v>
      </c>
      <c r="BB230" s="12">
        <v>1.83</v>
      </c>
      <c r="BC230" s="19">
        <f t="shared" si="122"/>
        <v>4.08691699604743</v>
      </c>
      <c r="BD230" s="20">
        <v>0</v>
      </c>
      <c r="BE230" s="12">
        <v>0.98</v>
      </c>
      <c r="BF230" s="12">
        <v>3.04</v>
      </c>
      <c r="BG230" s="9">
        <f t="shared" si="123"/>
        <v>3.9792</v>
      </c>
      <c r="BH230" s="10">
        <v>1.225</v>
      </c>
      <c r="BI230" s="22">
        <v>1.085</v>
      </c>
      <c r="BJ230" s="21">
        <f t="shared" si="124"/>
        <v>30173.5886725186</v>
      </c>
      <c r="BP230" s="12">
        <v>40871</v>
      </c>
      <c r="BQ230" s="12">
        <v>0.0299</v>
      </c>
      <c r="BR230" s="13">
        <v>1.35</v>
      </c>
      <c r="BS230" s="14">
        <v>1</v>
      </c>
      <c r="BT230" s="15">
        <f t="shared" si="125"/>
        <v>1649.757915</v>
      </c>
      <c r="BU230" s="12">
        <v>1</v>
      </c>
      <c r="BV230" s="12">
        <v>530</v>
      </c>
      <c r="BW230" s="12">
        <v>1.92</v>
      </c>
      <c r="BX230" s="19">
        <f t="shared" si="126"/>
        <v>4.17691699604743</v>
      </c>
      <c r="BY230" s="20">
        <v>0</v>
      </c>
      <c r="BZ230" s="12">
        <v>0.98</v>
      </c>
      <c r="CA230" s="12">
        <v>3.84</v>
      </c>
      <c r="CB230" s="9">
        <f t="shared" si="127"/>
        <v>4.7632</v>
      </c>
      <c r="CC230" s="10">
        <v>1.225</v>
      </c>
      <c r="CD230" s="20">
        <v>1.2</v>
      </c>
      <c r="CE230" s="21">
        <f t="shared" si="128"/>
        <v>48249.43339886</v>
      </c>
    </row>
    <row r="231" s="1" customFormat="1" customHeight="1" spans="5:83">
      <c r="Z231" s="12">
        <v>34993</v>
      </c>
      <c r="AA231" s="12">
        <v>0</v>
      </c>
      <c r="AB231" s="13">
        <v>1.35</v>
      </c>
      <c r="AC231" s="14">
        <v>1</v>
      </c>
      <c r="AD231" s="15">
        <f t="shared" si="117"/>
        <v>0</v>
      </c>
      <c r="AE231" s="12">
        <v>1</v>
      </c>
      <c r="AF231" s="12">
        <v>530</v>
      </c>
      <c r="AG231" s="12">
        <v>1.83</v>
      </c>
      <c r="AH231" s="19">
        <f t="shared" si="118"/>
        <v>4.08691699604743</v>
      </c>
      <c r="AI231" s="20">
        <v>0</v>
      </c>
      <c r="AJ231" s="12">
        <v>0.98</v>
      </c>
      <c r="AK231" s="12">
        <v>3.04</v>
      </c>
      <c r="AL231" s="9">
        <f t="shared" si="119"/>
        <v>3.9792</v>
      </c>
      <c r="AM231" s="10">
        <v>1.225</v>
      </c>
      <c r="AN231" s="20">
        <v>1</v>
      </c>
      <c r="AO231" s="21">
        <f t="shared" si="120"/>
        <v>0</v>
      </c>
      <c r="AU231" s="12">
        <v>40871</v>
      </c>
      <c r="AV231" s="12">
        <v>0.0253</v>
      </c>
      <c r="AW231" s="13">
        <v>1.35</v>
      </c>
      <c r="AX231" s="14">
        <v>1</v>
      </c>
      <c r="AY231" s="15">
        <f t="shared" si="121"/>
        <v>1395.949005</v>
      </c>
      <c r="AZ231" s="12">
        <v>1</v>
      </c>
      <c r="BA231" s="12">
        <v>530</v>
      </c>
      <c r="BB231" s="12">
        <v>1.83</v>
      </c>
      <c r="BC231" s="19">
        <f t="shared" si="122"/>
        <v>4.08691699604743</v>
      </c>
      <c r="BD231" s="20">
        <v>0</v>
      </c>
      <c r="BE231" s="12">
        <v>0.98</v>
      </c>
      <c r="BF231" s="12">
        <v>3.04</v>
      </c>
      <c r="BG231" s="9">
        <f t="shared" si="123"/>
        <v>3.9792</v>
      </c>
      <c r="BH231" s="10">
        <v>1.225</v>
      </c>
      <c r="BI231" s="22">
        <v>1.085</v>
      </c>
      <c r="BJ231" s="21">
        <f t="shared" si="124"/>
        <v>30173.5886725186</v>
      </c>
      <c r="BP231" s="12">
        <v>40871</v>
      </c>
      <c r="BQ231" s="12">
        <v>0.0299</v>
      </c>
      <c r="BR231" s="13">
        <v>1.35</v>
      </c>
      <c r="BS231" s="14">
        <v>1</v>
      </c>
      <c r="BT231" s="15">
        <f t="shared" si="125"/>
        <v>1649.757915</v>
      </c>
      <c r="BU231" s="12">
        <v>1</v>
      </c>
      <c r="BV231" s="12">
        <v>530</v>
      </c>
      <c r="BW231" s="12">
        <v>1.92</v>
      </c>
      <c r="BX231" s="19">
        <f t="shared" si="126"/>
        <v>4.17691699604743</v>
      </c>
      <c r="BY231" s="20">
        <v>0</v>
      </c>
      <c r="BZ231" s="12">
        <v>0.98</v>
      </c>
      <c r="CA231" s="12">
        <v>3.84</v>
      </c>
      <c r="CB231" s="9">
        <f t="shared" si="127"/>
        <v>4.7632</v>
      </c>
      <c r="CC231" s="10">
        <v>1.225</v>
      </c>
      <c r="CD231" s="20">
        <v>1.2</v>
      </c>
      <c r="CE231" s="21">
        <f t="shared" si="128"/>
        <v>48249.43339886</v>
      </c>
    </row>
    <row r="232" s="1" customFormat="1" customHeight="1" spans="5:83">
      <c r="Z232" s="12">
        <v>34993</v>
      </c>
      <c r="AA232" s="12">
        <v>0</v>
      </c>
      <c r="AB232" s="13">
        <v>1.35</v>
      </c>
      <c r="AC232" s="14">
        <v>1</v>
      </c>
      <c r="AD232" s="15">
        <f t="shared" si="117"/>
        <v>0</v>
      </c>
      <c r="AE232" s="12">
        <v>1</v>
      </c>
      <c r="AF232" s="12">
        <v>530</v>
      </c>
      <c r="AG232" s="12">
        <v>1.83</v>
      </c>
      <c r="AH232" s="19">
        <f t="shared" si="118"/>
        <v>4.08691699604743</v>
      </c>
      <c r="AI232" s="20">
        <v>0</v>
      </c>
      <c r="AJ232" s="12">
        <v>0.98</v>
      </c>
      <c r="AK232" s="12">
        <v>3.04</v>
      </c>
      <c r="AL232" s="9">
        <f t="shared" si="119"/>
        <v>3.9792</v>
      </c>
      <c r="AM232" s="10">
        <v>1.225</v>
      </c>
      <c r="AN232" s="20">
        <v>1</v>
      </c>
      <c r="AO232" s="21">
        <f t="shared" si="120"/>
        <v>0</v>
      </c>
      <c r="AU232" s="12">
        <v>40871</v>
      </c>
      <c r="AV232" s="12">
        <v>0.0253</v>
      </c>
      <c r="AW232" s="13">
        <v>1.35</v>
      </c>
      <c r="AX232" s="14">
        <v>1</v>
      </c>
      <c r="AY232" s="15">
        <f t="shared" si="121"/>
        <v>1395.949005</v>
      </c>
      <c r="AZ232" s="12">
        <v>1</v>
      </c>
      <c r="BA232" s="12">
        <v>530</v>
      </c>
      <c r="BB232" s="12">
        <v>1.83</v>
      </c>
      <c r="BC232" s="19">
        <f t="shared" si="122"/>
        <v>4.08691699604743</v>
      </c>
      <c r="BD232" s="20">
        <v>0</v>
      </c>
      <c r="BE232" s="12">
        <v>0.98</v>
      </c>
      <c r="BF232" s="12">
        <v>3.04</v>
      </c>
      <c r="BG232" s="9">
        <f t="shared" si="123"/>
        <v>3.9792</v>
      </c>
      <c r="BH232" s="10">
        <v>1.225</v>
      </c>
      <c r="BI232" s="22">
        <v>1.085</v>
      </c>
      <c r="BJ232" s="21">
        <f t="shared" si="124"/>
        <v>30173.5886725186</v>
      </c>
      <c r="BP232" s="12">
        <v>40871</v>
      </c>
      <c r="BQ232" s="12">
        <v>0.0299</v>
      </c>
      <c r="BR232" s="13">
        <v>1.35</v>
      </c>
      <c r="BS232" s="14">
        <v>1</v>
      </c>
      <c r="BT232" s="15">
        <f t="shared" si="125"/>
        <v>1649.757915</v>
      </c>
      <c r="BU232" s="12">
        <v>1</v>
      </c>
      <c r="BV232" s="12">
        <v>530</v>
      </c>
      <c r="BW232" s="12">
        <v>1.92</v>
      </c>
      <c r="BX232" s="19">
        <f t="shared" si="126"/>
        <v>4.17691699604743</v>
      </c>
      <c r="BY232" s="20">
        <v>0</v>
      </c>
      <c r="BZ232" s="12">
        <v>0.98</v>
      </c>
      <c r="CA232" s="12">
        <v>3.84</v>
      </c>
      <c r="CB232" s="9">
        <f t="shared" si="127"/>
        <v>4.7632</v>
      </c>
      <c r="CC232" s="10">
        <v>1.225</v>
      </c>
      <c r="CD232" s="20">
        <v>1.2</v>
      </c>
      <c r="CE232" s="21">
        <f t="shared" si="128"/>
        <v>48249.43339886</v>
      </c>
    </row>
    <row r="233" s="1" customFormat="1" customHeight="1" spans="5:83">
      <c r="Z233" s="12">
        <v>34993</v>
      </c>
      <c r="AA233" s="12">
        <v>0</v>
      </c>
      <c r="AB233" s="13">
        <v>1.35</v>
      </c>
      <c r="AC233" s="14">
        <v>1</v>
      </c>
      <c r="AD233" s="15">
        <f t="shared" si="117"/>
        <v>0</v>
      </c>
      <c r="AE233" s="12">
        <v>1</v>
      </c>
      <c r="AF233" s="12">
        <v>530</v>
      </c>
      <c r="AG233" s="12">
        <v>1.83</v>
      </c>
      <c r="AH233" s="19">
        <f t="shared" si="118"/>
        <v>4.08691699604743</v>
      </c>
      <c r="AI233" s="20">
        <v>0</v>
      </c>
      <c r="AJ233" s="12">
        <v>0.98</v>
      </c>
      <c r="AK233" s="12">
        <v>3.04</v>
      </c>
      <c r="AL233" s="9">
        <f t="shared" si="119"/>
        <v>3.9792</v>
      </c>
      <c r="AM233" s="10">
        <v>1.225</v>
      </c>
      <c r="AN233" s="20">
        <v>1</v>
      </c>
      <c r="AO233" s="21">
        <f t="shared" si="120"/>
        <v>0</v>
      </c>
      <c r="AU233" s="12">
        <v>40871</v>
      </c>
      <c r="AV233" s="12">
        <v>0.0253</v>
      </c>
      <c r="AW233" s="13">
        <v>1.35</v>
      </c>
      <c r="AX233" s="14">
        <v>1</v>
      </c>
      <c r="AY233" s="15">
        <f t="shared" si="121"/>
        <v>1395.949005</v>
      </c>
      <c r="AZ233" s="12">
        <v>1</v>
      </c>
      <c r="BA233" s="12">
        <v>530</v>
      </c>
      <c r="BB233" s="12">
        <v>1.83</v>
      </c>
      <c r="BC233" s="19">
        <f t="shared" si="122"/>
        <v>4.08691699604743</v>
      </c>
      <c r="BD233" s="20">
        <v>0</v>
      </c>
      <c r="BE233" s="12">
        <v>0.98</v>
      </c>
      <c r="BF233" s="12">
        <v>3.04</v>
      </c>
      <c r="BG233" s="9">
        <f t="shared" si="123"/>
        <v>3.9792</v>
      </c>
      <c r="BH233" s="10">
        <v>1.225</v>
      </c>
      <c r="BI233" s="22">
        <v>1.085</v>
      </c>
      <c r="BJ233" s="21">
        <f t="shared" si="124"/>
        <v>30173.5886725186</v>
      </c>
      <c r="BP233" s="12">
        <v>40871</v>
      </c>
      <c r="BQ233" s="12">
        <v>0.0299</v>
      </c>
      <c r="BR233" s="13">
        <v>1.35</v>
      </c>
      <c r="BS233" s="14">
        <v>1</v>
      </c>
      <c r="BT233" s="15">
        <f t="shared" si="125"/>
        <v>1649.757915</v>
      </c>
      <c r="BU233" s="12">
        <v>1</v>
      </c>
      <c r="BV233" s="12">
        <v>530</v>
      </c>
      <c r="BW233" s="12">
        <v>1.92</v>
      </c>
      <c r="BX233" s="19">
        <f t="shared" si="126"/>
        <v>4.17691699604743</v>
      </c>
      <c r="BY233" s="20">
        <v>0</v>
      </c>
      <c r="BZ233" s="12">
        <v>0.98</v>
      </c>
      <c r="CA233" s="12">
        <v>3.84</v>
      </c>
      <c r="CB233" s="9">
        <f t="shared" si="127"/>
        <v>4.7632</v>
      </c>
      <c r="CC233" s="10">
        <v>1.225</v>
      </c>
      <c r="CD233" s="20">
        <v>1.2</v>
      </c>
      <c r="CE233" s="21">
        <f t="shared" si="128"/>
        <v>48249.43339886</v>
      </c>
    </row>
    <row r="234" s="1" customFormat="1" customHeight="1" spans="5:83">
      <c r="Z234" s="28" t="s">
        <v>31</v>
      </c>
      <c r="AA234" s="29"/>
      <c r="AB234" s="29"/>
      <c r="AC234" s="29"/>
      <c r="AD234" s="29"/>
      <c r="AE234" s="29"/>
      <c r="AF234" s="29"/>
      <c r="AG234" s="29"/>
      <c r="AH234" s="30">
        <f>SUM(AO209:AO233)</f>
        <v>791180.340648999</v>
      </c>
      <c r="AI234" s="30"/>
      <c r="AJ234" s="30"/>
      <c r="AK234" s="30"/>
      <c r="AL234" s="30"/>
      <c r="AM234" s="30"/>
      <c r="AN234" s="30"/>
      <c r="AO234" s="30"/>
      <c r="AU234" s="28" t="s">
        <v>31</v>
      </c>
      <c r="AV234" s="29"/>
      <c r="AW234" s="29"/>
      <c r="AX234" s="29"/>
      <c r="AY234" s="29"/>
      <c r="AZ234" s="29"/>
      <c r="BA234" s="29"/>
      <c r="BB234" s="29"/>
      <c r="BC234" s="30">
        <f>SUM(BJ209:BJ233)</f>
        <v>1319443.21037457</v>
      </c>
      <c r="BD234" s="30"/>
      <c r="BE234" s="30"/>
      <c r="BF234" s="30"/>
      <c r="BG234" s="30"/>
      <c r="BH234" s="30"/>
      <c r="BI234" s="30"/>
      <c r="BJ234" s="30"/>
      <c r="BP234" s="28" t="s">
        <v>31</v>
      </c>
      <c r="BQ234" s="29"/>
      <c r="BR234" s="29"/>
      <c r="BS234" s="29"/>
      <c r="BT234" s="29"/>
      <c r="BU234" s="29"/>
      <c r="BV234" s="29"/>
      <c r="BW234" s="29"/>
      <c r="BX234" s="30">
        <f>SUM(CE209:CE233)</f>
        <v>2156086.95165238</v>
      </c>
      <c r="BY234" s="30"/>
      <c r="BZ234" s="30"/>
      <c r="CA234" s="30"/>
      <c r="CB234" s="30"/>
      <c r="CC234" s="30"/>
      <c r="CD234" s="30"/>
      <c r="CE234" s="30"/>
    </row>
    <row r="235" s="1" customFormat="1" customHeight="1" spans="5:83">
      <c r="Z235" s="29"/>
      <c r="AA235" s="29"/>
      <c r="AB235" s="29"/>
      <c r="AC235" s="29"/>
      <c r="AD235" s="29"/>
      <c r="AE235" s="29"/>
      <c r="AF235" s="29"/>
      <c r="AG235" s="29"/>
      <c r="AH235" s="30"/>
      <c r="AI235" s="30"/>
      <c r="AJ235" s="30"/>
      <c r="AK235" s="30"/>
      <c r="AL235" s="30"/>
      <c r="AM235" s="30"/>
      <c r="AN235" s="30"/>
      <c r="AO235" s="30"/>
      <c r="AU235" s="29"/>
      <c r="AV235" s="29"/>
      <c r="AW235" s="29"/>
      <c r="AX235" s="29"/>
      <c r="AY235" s="29"/>
      <c r="AZ235" s="29"/>
      <c r="BA235" s="29"/>
      <c r="BB235" s="29"/>
      <c r="BC235" s="30"/>
      <c r="BD235" s="30"/>
      <c r="BE235" s="30"/>
      <c r="BF235" s="30"/>
      <c r="BG235" s="30"/>
      <c r="BH235" s="30"/>
      <c r="BI235" s="30"/>
      <c r="BJ235" s="30"/>
      <c r="BP235" s="29"/>
      <c r="BQ235" s="29"/>
      <c r="BR235" s="29"/>
      <c r="BS235" s="29"/>
      <c r="BT235" s="29"/>
      <c r="BU235" s="29"/>
      <c r="BV235" s="29"/>
      <c r="BW235" s="29"/>
      <c r="BX235" s="30"/>
      <c r="BY235" s="30"/>
      <c r="BZ235" s="30"/>
      <c r="CA235" s="30"/>
      <c r="CB235" s="30"/>
      <c r="CC235" s="30"/>
      <c r="CD235" s="30"/>
      <c r="CE235" s="30"/>
    </row>
    <row r="236" s="1" customFormat="1" customHeight="1" spans="5:83"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</row>
    <row r="237" s="1" customFormat="1" customHeight="1" spans="5:83">
      <c r="Z237" s="15" t="s">
        <v>6</v>
      </c>
      <c r="AA237" s="15"/>
      <c r="AB237" s="15"/>
      <c r="AC237" s="15"/>
      <c r="AD237" s="15"/>
      <c r="AE237" s="9" t="s">
        <v>32</v>
      </c>
      <c r="AF237" s="9"/>
      <c r="AG237" s="9"/>
      <c r="AH237" s="9"/>
      <c r="AI237" s="10" t="s">
        <v>33</v>
      </c>
      <c r="AJ237" s="10"/>
      <c r="AK237" s="31" t="s">
        <v>12</v>
      </c>
      <c r="AL237"/>
      <c r="AM237"/>
      <c r="AN237"/>
      <c r="AO237"/>
      <c r="AU237" s="15" t="s">
        <v>6</v>
      </c>
      <c r="AV237" s="15"/>
      <c r="AW237" s="15"/>
      <c r="AX237" s="15"/>
      <c r="AY237" s="15"/>
      <c r="AZ237" s="9" t="s">
        <v>32</v>
      </c>
      <c r="BA237" s="9"/>
      <c r="BB237" s="9"/>
      <c r="BC237" s="9"/>
      <c r="BD237" s="10" t="s">
        <v>33</v>
      </c>
      <c r="BE237" s="10"/>
      <c r="BF237" s="31" t="s">
        <v>12</v>
      </c>
      <c r="BG237"/>
      <c r="BH237"/>
      <c r="BI237"/>
      <c r="BJ237"/>
      <c r="BP237" s="15" t="s">
        <v>6</v>
      </c>
      <c r="BQ237" s="15"/>
      <c r="BR237" s="15"/>
      <c r="BS237" s="15"/>
      <c r="BT237" s="15"/>
      <c r="BU237" s="9" t="s">
        <v>32</v>
      </c>
      <c r="BV237" s="9"/>
      <c r="BW237" s="9"/>
      <c r="BX237" s="9"/>
      <c r="BY237" s="10" t="s">
        <v>33</v>
      </c>
      <c r="BZ237" s="10"/>
      <c r="CA237" s="31" t="s">
        <v>12</v>
      </c>
      <c r="CB237"/>
      <c r="CC237"/>
      <c r="CD237"/>
      <c r="CE237"/>
    </row>
    <row r="238" s="1" customFormat="1" customHeight="1" spans="5:83">
      <c r="Z238" s="12" t="s">
        <v>34</v>
      </c>
      <c r="AA238" s="12" t="s">
        <v>16</v>
      </c>
      <c r="AB238" s="32" t="s">
        <v>35</v>
      </c>
      <c r="AC238" s="33" t="s">
        <v>36</v>
      </c>
      <c r="AD238" s="15" t="s">
        <v>6</v>
      </c>
      <c r="AE238" s="12" t="s">
        <v>37</v>
      </c>
      <c r="AF238" s="12" t="s">
        <v>23</v>
      </c>
      <c r="AG238" s="12" t="s">
        <v>24</v>
      </c>
      <c r="AH238" s="9" t="s">
        <v>38</v>
      </c>
      <c r="AI238" s="12" t="s">
        <v>26</v>
      </c>
      <c r="AJ238" s="12" t="s">
        <v>39</v>
      </c>
      <c r="AK238" s="31"/>
      <c r="AL238"/>
      <c r="AM238"/>
      <c r="AN238"/>
      <c r="AO238"/>
      <c r="AU238" s="12" t="s">
        <v>34</v>
      </c>
      <c r="AV238" s="12" t="s">
        <v>16</v>
      </c>
      <c r="AW238" s="32" t="s">
        <v>35</v>
      </c>
      <c r="AX238" s="33" t="s">
        <v>36</v>
      </c>
      <c r="AY238" s="15" t="s">
        <v>6</v>
      </c>
      <c r="AZ238" s="12" t="s">
        <v>37</v>
      </c>
      <c r="BA238" s="12" t="s">
        <v>23</v>
      </c>
      <c r="BB238" s="12" t="s">
        <v>24</v>
      </c>
      <c r="BC238" s="9" t="s">
        <v>38</v>
      </c>
      <c r="BD238" s="12" t="s">
        <v>26</v>
      </c>
      <c r="BE238" s="12" t="s">
        <v>39</v>
      </c>
      <c r="BF238" s="31"/>
      <c r="BG238"/>
      <c r="BH238"/>
      <c r="BI238"/>
      <c r="BJ238"/>
      <c r="BP238" s="12" t="s">
        <v>34</v>
      </c>
      <c r="BQ238" s="12" t="s">
        <v>16</v>
      </c>
      <c r="BR238" s="32" t="s">
        <v>35</v>
      </c>
      <c r="BS238" s="33" t="s">
        <v>36</v>
      </c>
      <c r="BT238" s="15" t="s">
        <v>6</v>
      </c>
      <c r="BU238" s="12" t="s">
        <v>37</v>
      </c>
      <c r="BV238" s="12" t="s">
        <v>23</v>
      </c>
      <c r="BW238" s="12" t="s">
        <v>24</v>
      </c>
      <c r="BX238" s="9" t="s">
        <v>38</v>
      </c>
      <c r="BY238" s="12" t="s">
        <v>26</v>
      </c>
      <c r="BZ238" s="12" t="s">
        <v>39</v>
      </c>
      <c r="CA238" s="31"/>
      <c r="CB238"/>
      <c r="CC238"/>
      <c r="CD238"/>
      <c r="CE238"/>
    </row>
    <row r="239" s="1" customFormat="1" customHeight="1" spans="5:83">
      <c r="Z239" s="12">
        <v>1197</v>
      </c>
      <c r="AA239" s="12">
        <v>1454</v>
      </c>
      <c r="AB239" s="32">
        <v>0.444</v>
      </c>
      <c r="AC239" s="33">
        <v>0.887</v>
      </c>
      <c r="AD239" s="34">
        <f t="shared" ref="AD239:AD252" si="129">Z239*AB239+AA239*AC239</f>
        <v>1821.166</v>
      </c>
      <c r="AE239" s="12">
        <v>1</v>
      </c>
      <c r="AF239" s="12">
        <v>0.89</v>
      </c>
      <c r="AG239" s="12">
        <v>3.21</v>
      </c>
      <c r="AH239" s="35">
        <f t="shared" ref="AH239:AH252" si="130">1+AF239*AG239</f>
        <v>3.8569</v>
      </c>
      <c r="AI239" s="12">
        <v>1.225</v>
      </c>
      <c r="AJ239" s="12">
        <v>0.5</v>
      </c>
      <c r="AK239" s="36">
        <f t="shared" ref="AK239:AK252" si="131">AD239*AE239*AH239*AI239*AJ239</f>
        <v>4302.2337765575</v>
      </c>
      <c r="AL239"/>
      <c r="AM239"/>
      <c r="AN239"/>
      <c r="AO239"/>
      <c r="AU239" s="12">
        <v>1197</v>
      </c>
      <c r="AV239" s="12">
        <v>1597</v>
      </c>
      <c r="AW239" s="32">
        <v>0.444</v>
      </c>
      <c r="AX239" s="33">
        <v>0.887</v>
      </c>
      <c r="AY239" s="34">
        <f t="shared" ref="AY239:AY252" si="132">AU239*AW239+AV239*AX239</f>
        <v>1948.007</v>
      </c>
      <c r="AZ239" s="12">
        <v>1</v>
      </c>
      <c r="BA239" s="12">
        <v>0.89</v>
      </c>
      <c r="BB239" s="12">
        <v>3.21</v>
      </c>
      <c r="BC239" s="35">
        <f t="shared" ref="BC239:BC252" si="133">1+BA239*BB239</f>
        <v>3.8569</v>
      </c>
      <c r="BD239" s="12">
        <v>1.225</v>
      </c>
      <c r="BE239" s="12">
        <v>0.5</v>
      </c>
      <c r="BF239" s="36">
        <f t="shared" ref="BF239:BF252" si="134">AY239*AZ239*BC239*BD239*BE239</f>
        <v>4601.87677145875</v>
      </c>
      <c r="BG239"/>
      <c r="BH239"/>
      <c r="BI239"/>
      <c r="BJ239"/>
      <c r="BP239" s="12">
        <v>1197</v>
      </c>
      <c r="BQ239" s="12">
        <v>1597</v>
      </c>
      <c r="BR239" s="32">
        <v>0.444</v>
      </c>
      <c r="BS239" s="33">
        <v>0.887</v>
      </c>
      <c r="BT239" s="34">
        <f t="shared" ref="BT239:BT252" si="135">BP239*BR239+BQ239*BS239</f>
        <v>1948.007</v>
      </c>
      <c r="BU239" s="12">
        <v>1</v>
      </c>
      <c r="BV239" s="12">
        <v>0.89</v>
      </c>
      <c r="BW239" s="12">
        <v>4.01</v>
      </c>
      <c r="BX239" s="35">
        <f t="shared" ref="BX239:BX252" si="136">1+BV239*BW239</f>
        <v>4.5689</v>
      </c>
      <c r="BY239" s="12">
        <v>1.225</v>
      </c>
      <c r="BZ239" s="12">
        <v>0.5</v>
      </c>
      <c r="CA239" s="36">
        <f t="shared" ref="CA239:CA252" si="137">BT239*BU239*BX239*BY239*BZ239</f>
        <v>5451.40262415875</v>
      </c>
      <c r="CB239"/>
      <c r="CC239"/>
      <c r="CD239"/>
      <c r="CE239"/>
    </row>
    <row r="240" s="1" customFormat="1" customHeight="1" spans="5:83">
      <c r="Z240" s="12">
        <v>1197</v>
      </c>
      <c r="AA240" s="12">
        <v>1454</v>
      </c>
      <c r="AB240" s="32">
        <v>0.577</v>
      </c>
      <c r="AC240" s="33">
        <v>1.153</v>
      </c>
      <c r="AD240" s="34">
        <f t="shared" si="129"/>
        <v>2367.131</v>
      </c>
      <c r="AE240" s="12">
        <v>1</v>
      </c>
      <c r="AF240" s="12">
        <v>0.89</v>
      </c>
      <c r="AG240" s="12">
        <v>3.21</v>
      </c>
      <c r="AH240" s="35">
        <f t="shared" si="130"/>
        <v>3.8569</v>
      </c>
      <c r="AI240" s="12">
        <v>1.225</v>
      </c>
      <c r="AJ240" s="12">
        <v>0.5</v>
      </c>
      <c r="AK240" s="36">
        <f t="shared" si="131"/>
        <v>5591.99487676375</v>
      </c>
      <c r="AL240"/>
      <c r="AM240"/>
      <c r="AN240"/>
      <c r="AO240"/>
      <c r="AU240" s="12">
        <v>1197</v>
      </c>
      <c r="AV240" s="12">
        <v>1597</v>
      </c>
      <c r="AW240" s="32">
        <v>0.577</v>
      </c>
      <c r="AX240" s="33">
        <v>1.153</v>
      </c>
      <c r="AY240" s="34">
        <f t="shared" si="132"/>
        <v>2532.01</v>
      </c>
      <c r="AZ240" s="12">
        <v>1</v>
      </c>
      <c r="BA240" s="12">
        <v>0.89</v>
      </c>
      <c r="BB240" s="12">
        <v>3.21</v>
      </c>
      <c r="BC240" s="35">
        <f t="shared" si="133"/>
        <v>3.8569</v>
      </c>
      <c r="BD240" s="12">
        <v>1.225</v>
      </c>
      <c r="BE240" s="12">
        <v>0.5</v>
      </c>
      <c r="BF240" s="36">
        <f t="shared" si="134"/>
        <v>5981.4969885125</v>
      </c>
      <c r="BG240"/>
      <c r="BH240"/>
      <c r="BI240"/>
      <c r="BJ240"/>
      <c r="BP240" s="12">
        <v>1197</v>
      </c>
      <c r="BQ240" s="12">
        <v>1597</v>
      </c>
      <c r="BR240" s="32">
        <v>0.577</v>
      </c>
      <c r="BS240" s="33">
        <v>1.153</v>
      </c>
      <c r="BT240" s="34">
        <f t="shared" si="135"/>
        <v>2532.01</v>
      </c>
      <c r="BU240" s="12">
        <v>1</v>
      </c>
      <c r="BV240" s="12">
        <v>0.89</v>
      </c>
      <c r="BW240" s="12">
        <v>4.01</v>
      </c>
      <c r="BX240" s="35">
        <f t="shared" si="136"/>
        <v>4.5689</v>
      </c>
      <c r="BY240" s="12">
        <v>1.225</v>
      </c>
      <c r="BZ240" s="12">
        <v>0.5</v>
      </c>
      <c r="CA240" s="36">
        <f t="shared" si="137"/>
        <v>7085.7065495125</v>
      </c>
      <c r="CB240"/>
      <c r="CC240"/>
      <c r="CD240"/>
      <c r="CE240"/>
    </row>
    <row r="241" s="1" customFormat="1" customHeight="1" spans="26:83">
      <c r="Z241" s="12">
        <v>1197</v>
      </c>
      <c r="AA241" s="12">
        <v>1454</v>
      </c>
      <c r="AB241" s="32">
        <v>0.444</v>
      </c>
      <c r="AC241" s="33">
        <v>0.887</v>
      </c>
      <c r="AD241" s="34">
        <f t="shared" si="129"/>
        <v>1821.166</v>
      </c>
      <c r="AE241" s="12">
        <v>1</v>
      </c>
      <c r="AF241" s="12">
        <v>0.89</v>
      </c>
      <c r="AG241" s="12">
        <v>3.21</v>
      </c>
      <c r="AH241" s="35">
        <f t="shared" si="130"/>
        <v>3.8569</v>
      </c>
      <c r="AI241" s="12">
        <v>1.225</v>
      </c>
      <c r="AJ241" s="12">
        <v>0.5</v>
      </c>
      <c r="AK241" s="36">
        <f t="shared" si="131"/>
        <v>4302.2337765575</v>
      </c>
      <c r="AL241"/>
      <c r="AM241"/>
      <c r="AN241"/>
      <c r="AO241"/>
      <c r="AU241" s="12">
        <v>1197</v>
      </c>
      <c r="AV241" s="12">
        <v>1597</v>
      </c>
      <c r="AW241" s="32">
        <v>0.444</v>
      </c>
      <c r="AX241" s="33">
        <v>0.887</v>
      </c>
      <c r="AY241" s="34">
        <f t="shared" si="132"/>
        <v>1948.007</v>
      </c>
      <c r="AZ241" s="12">
        <v>1</v>
      </c>
      <c r="BA241" s="12">
        <v>0.89</v>
      </c>
      <c r="BB241" s="12">
        <v>3.21</v>
      </c>
      <c r="BC241" s="35">
        <f t="shared" si="133"/>
        <v>3.8569</v>
      </c>
      <c r="BD241" s="12">
        <v>1.225</v>
      </c>
      <c r="BE241" s="12">
        <v>0.5</v>
      </c>
      <c r="BF241" s="36">
        <f t="shared" si="134"/>
        <v>4601.87677145875</v>
      </c>
      <c r="BG241"/>
      <c r="BH241"/>
      <c r="BI241"/>
      <c r="BJ241"/>
      <c r="BP241" s="12">
        <v>1197</v>
      </c>
      <c r="BQ241" s="12">
        <v>1597</v>
      </c>
      <c r="BR241" s="32">
        <v>0.444</v>
      </c>
      <c r="BS241" s="33">
        <v>0.887</v>
      </c>
      <c r="BT241" s="34">
        <f t="shared" si="135"/>
        <v>1948.007</v>
      </c>
      <c r="BU241" s="12">
        <v>1</v>
      </c>
      <c r="BV241" s="12">
        <v>0.89</v>
      </c>
      <c r="BW241" s="12">
        <v>4.01</v>
      </c>
      <c r="BX241" s="35">
        <f t="shared" si="136"/>
        <v>4.5689</v>
      </c>
      <c r="BY241" s="12">
        <v>1.225</v>
      </c>
      <c r="BZ241" s="12">
        <v>0.5</v>
      </c>
      <c r="CA241" s="36">
        <f t="shared" si="137"/>
        <v>5451.40262415875</v>
      </c>
      <c r="CB241"/>
      <c r="CC241"/>
      <c r="CD241"/>
      <c r="CE241"/>
    </row>
    <row r="242" s="1" customFormat="1" customHeight="1" spans="26:83">
      <c r="Z242" s="12">
        <v>1197</v>
      </c>
      <c r="AA242" s="12">
        <v>1454</v>
      </c>
      <c r="AB242" s="32">
        <v>0.577</v>
      </c>
      <c r="AC242" s="33">
        <v>1.153</v>
      </c>
      <c r="AD242" s="34">
        <f t="shared" si="129"/>
        <v>2367.131</v>
      </c>
      <c r="AE242" s="12">
        <v>1</v>
      </c>
      <c r="AF242" s="12">
        <v>0.89</v>
      </c>
      <c r="AG242" s="12">
        <v>3.21</v>
      </c>
      <c r="AH242" s="35">
        <f t="shared" si="130"/>
        <v>3.8569</v>
      </c>
      <c r="AI242" s="12">
        <v>1.225</v>
      </c>
      <c r="AJ242" s="12">
        <v>0.5</v>
      </c>
      <c r="AK242" s="36">
        <f t="shared" si="131"/>
        <v>5591.99487676375</v>
      </c>
      <c r="AL242"/>
      <c r="AM242"/>
      <c r="AN242"/>
      <c r="AO242"/>
      <c r="AU242" s="12">
        <v>1197</v>
      </c>
      <c r="AV242" s="12">
        <v>1597</v>
      </c>
      <c r="AW242" s="32">
        <v>0.577</v>
      </c>
      <c r="AX242" s="33">
        <v>1.153</v>
      </c>
      <c r="AY242" s="34">
        <f t="shared" si="132"/>
        <v>2532.01</v>
      </c>
      <c r="AZ242" s="12">
        <v>1</v>
      </c>
      <c r="BA242" s="12">
        <v>0.89</v>
      </c>
      <c r="BB242" s="12">
        <v>3.21</v>
      </c>
      <c r="BC242" s="35">
        <f t="shared" si="133"/>
        <v>3.8569</v>
      </c>
      <c r="BD242" s="12">
        <v>1.225</v>
      </c>
      <c r="BE242" s="12">
        <v>0.5</v>
      </c>
      <c r="BF242" s="36">
        <f t="shared" si="134"/>
        <v>5981.4969885125</v>
      </c>
      <c r="BG242"/>
      <c r="BH242"/>
      <c r="BI242"/>
      <c r="BJ242"/>
      <c r="BP242" s="12">
        <v>1197</v>
      </c>
      <c r="BQ242" s="12">
        <v>1597</v>
      </c>
      <c r="BR242" s="32">
        <v>0.577</v>
      </c>
      <c r="BS242" s="33">
        <v>1.153</v>
      </c>
      <c r="BT242" s="34">
        <f t="shared" si="135"/>
        <v>2532.01</v>
      </c>
      <c r="BU242" s="12">
        <v>1</v>
      </c>
      <c r="BV242" s="12">
        <v>0.89</v>
      </c>
      <c r="BW242" s="12">
        <v>4.01</v>
      </c>
      <c r="BX242" s="35">
        <f t="shared" si="136"/>
        <v>4.5689</v>
      </c>
      <c r="BY242" s="12">
        <v>1.225</v>
      </c>
      <c r="BZ242" s="12">
        <v>0.5</v>
      </c>
      <c r="CA242" s="36">
        <f t="shared" si="137"/>
        <v>7085.7065495125</v>
      </c>
      <c r="CB242"/>
      <c r="CC242"/>
      <c r="CD242"/>
      <c r="CE242"/>
    </row>
    <row r="243" s="1" customFormat="1" customHeight="1" spans="26:83">
      <c r="Z243" s="12">
        <v>1197</v>
      </c>
      <c r="AA243" s="12">
        <v>1454</v>
      </c>
      <c r="AB243" s="32">
        <v>0.444</v>
      </c>
      <c r="AC243" s="33">
        <v>0.887</v>
      </c>
      <c r="AD243" s="34">
        <f t="shared" si="129"/>
        <v>1821.166</v>
      </c>
      <c r="AE243" s="12">
        <v>1</v>
      </c>
      <c r="AF243" s="12">
        <v>0.89</v>
      </c>
      <c r="AG243" s="12">
        <v>3.21</v>
      </c>
      <c r="AH243" s="35">
        <f t="shared" si="130"/>
        <v>3.8569</v>
      </c>
      <c r="AI243" s="12">
        <v>1.225</v>
      </c>
      <c r="AJ243" s="12">
        <v>0.5</v>
      </c>
      <c r="AK243" s="36">
        <f t="shared" si="131"/>
        <v>4302.2337765575</v>
      </c>
      <c r="AL243"/>
      <c r="AM243"/>
      <c r="AN243"/>
      <c r="AO243"/>
      <c r="AU243" s="12">
        <v>1197</v>
      </c>
      <c r="AV243" s="12">
        <v>1597</v>
      </c>
      <c r="AW243" s="32">
        <v>0.444</v>
      </c>
      <c r="AX243" s="33">
        <v>0.887</v>
      </c>
      <c r="AY243" s="34">
        <f t="shared" si="132"/>
        <v>1948.007</v>
      </c>
      <c r="AZ243" s="12">
        <v>1</v>
      </c>
      <c r="BA243" s="12">
        <v>0.89</v>
      </c>
      <c r="BB243" s="12">
        <v>3.21</v>
      </c>
      <c r="BC243" s="35">
        <f t="shared" si="133"/>
        <v>3.8569</v>
      </c>
      <c r="BD243" s="12">
        <v>1.225</v>
      </c>
      <c r="BE243" s="12">
        <v>0.5</v>
      </c>
      <c r="BF243" s="36">
        <f t="shared" si="134"/>
        <v>4601.87677145875</v>
      </c>
      <c r="BG243"/>
      <c r="BH243"/>
      <c r="BI243"/>
      <c r="BJ243"/>
      <c r="BP243" s="12">
        <v>1197</v>
      </c>
      <c r="BQ243" s="12">
        <v>1597</v>
      </c>
      <c r="BR243" s="32">
        <v>0.444</v>
      </c>
      <c r="BS243" s="33">
        <v>0.887</v>
      </c>
      <c r="BT243" s="34">
        <f t="shared" si="135"/>
        <v>1948.007</v>
      </c>
      <c r="BU243" s="12">
        <v>1</v>
      </c>
      <c r="BV243" s="12">
        <v>0.89</v>
      </c>
      <c r="BW243" s="12">
        <v>4.01</v>
      </c>
      <c r="BX243" s="35">
        <f t="shared" si="136"/>
        <v>4.5689</v>
      </c>
      <c r="BY243" s="12">
        <v>1.225</v>
      </c>
      <c r="BZ243" s="12">
        <v>0.5</v>
      </c>
      <c r="CA243" s="36">
        <f t="shared" si="137"/>
        <v>5451.40262415875</v>
      </c>
      <c r="CB243"/>
      <c r="CC243"/>
      <c r="CD243"/>
      <c r="CE243"/>
    </row>
    <row r="244" s="1" customFormat="1" customHeight="1" spans="26:83">
      <c r="Z244" s="12">
        <v>1197</v>
      </c>
      <c r="AA244" s="12">
        <v>1454</v>
      </c>
      <c r="AB244" s="32">
        <v>0.577</v>
      </c>
      <c r="AC244" s="33">
        <v>1.153</v>
      </c>
      <c r="AD244" s="34">
        <f t="shared" si="129"/>
        <v>2367.131</v>
      </c>
      <c r="AE244" s="12">
        <v>1</v>
      </c>
      <c r="AF244" s="12">
        <v>0.89</v>
      </c>
      <c r="AG244" s="12">
        <v>3.21</v>
      </c>
      <c r="AH244" s="35">
        <f t="shared" si="130"/>
        <v>3.8569</v>
      </c>
      <c r="AI244" s="12">
        <v>1.225</v>
      </c>
      <c r="AJ244" s="12">
        <v>0.5</v>
      </c>
      <c r="AK244" s="36">
        <f t="shared" si="131"/>
        <v>5591.99487676375</v>
      </c>
      <c r="AL244"/>
      <c r="AM244"/>
      <c r="AN244"/>
      <c r="AO244"/>
      <c r="AU244" s="12">
        <v>1197</v>
      </c>
      <c r="AV244" s="12">
        <v>1597</v>
      </c>
      <c r="AW244" s="32">
        <v>0.577</v>
      </c>
      <c r="AX244" s="33">
        <v>1.153</v>
      </c>
      <c r="AY244" s="34">
        <f t="shared" si="132"/>
        <v>2532.01</v>
      </c>
      <c r="AZ244" s="12">
        <v>1</v>
      </c>
      <c r="BA244" s="12">
        <v>0.89</v>
      </c>
      <c r="BB244" s="12">
        <v>3.21</v>
      </c>
      <c r="BC244" s="35">
        <f t="shared" si="133"/>
        <v>3.8569</v>
      </c>
      <c r="BD244" s="12">
        <v>1.225</v>
      </c>
      <c r="BE244" s="12">
        <v>0.5</v>
      </c>
      <c r="BF244" s="36">
        <f t="shared" si="134"/>
        <v>5981.4969885125</v>
      </c>
      <c r="BG244"/>
      <c r="BH244"/>
      <c r="BI244"/>
      <c r="BJ244"/>
      <c r="BP244" s="12">
        <v>1197</v>
      </c>
      <c r="BQ244" s="12">
        <v>1597</v>
      </c>
      <c r="BR244" s="32">
        <v>0.577</v>
      </c>
      <c r="BS244" s="33">
        <v>1.153</v>
      </c>
      <c r="BT244" s="34">
        <f t="shared" si="135"/>
        <v>2532.01</v>
      </c>
      <c r="BU244" s="12">
        <v>1</v>
      </c>
      <c r="BV244" s="12">
        <v>0.89</v>
      </c>
      <c r="BW244" s="12">
        <v>4.01</v>
      </c>
      <c r="BX244" s="35">
        <f t="shared" si="136"/>
        <v>4.5689</v>
      </c>
      <c r="BY244" s="12">
        <v>1.225</v>
      </c>
      <c r="BZ244" s="12">
        <v>0.5</v>
      </c>
      <c r="CA244" s="36">
        <f t="shared" si="137"/>
        <v>7085.7065495125</v>
      </c>
      <c r="CB244"/>
      <c r="CC244"/>
      <c r="CD244"/>
      <c r="CE244"/>
    </row>
    <row r="245" s="1" customFormat="1" customHeight="1" spans="26:83">
      <c r="Z245" s="12">
        <v>1197</v>
      </c>
      <c r="AA245" s="12">
        <v>1454</v>
      </c>
      <c r="AB245" s="32">
        <v>0.444</v>
      </c>
      <c r="AC245" s="33">
        <v>0.887</v>
      </c>
      <c r="AD245" s="34">
        <f t="shared" si="129"/>
        <v>1821.166</v>
      </c>
      <c r="AE245" s="12">
        <v>1</v>
      </c>
      <c r="AF245" s="12">
        <v>0.89</v>
      </c>
      <c r="AG245" s="12">
        <v>3.21</v>
      </c>
      <c r="AH245" s="35">
        <f t="shared" si="130"/>
        <v>3.8569</v>
      </c>
      <c r="AI245" s="12">
        <v>1.225</v>
      </c>
      <c r="AJ245" s="12">
        <v>0.5</v>
      </c>
      <c r="AK245" s="36">
        <f t="shared" si="131"/>
        <v>4302.2337765575</v>
      </c>
      <c r="AL245"/>
      <c r="AM245"/>
      <c r="AN245"/>
      <c r="AO245"/>
      <c r="AU245" s="12">
        <v>1197</v>
      </c>
      <c r="AV245" s="12">
        <v>1597</v>
      </c>
      <c r="AW245" s="32">
        <v>0.444</v>
      </c>
      <c r="AX245" s="33">
        <v>0.887</v>
      </c>
      <c r="AY245" s="34">
        <f t="shared" si="132"/>
        <v>1948.007</v>
      </c>
      <c r="AZ245" s="12">
        <v>1</v>
      </c>
      <c r="BA245" s="12">
        <v>0.89</v>
      </c>
      <c r="BB245" s="12">
        <v>3.21</v>
      </c>
      <c r="BC245" s="35">
        <f t="shared" si="133"/>
        <v>3.8569</v>
      </c>
      <c r="BD245" s="12">
        <v>1.225</v>
      </c>
      <c r="BE245" s="12">
        <v>0.5</v>
      </c>
      <c r="BF245" s="36">
        <f t="shared" si="134"/>
        <v>4601.87677145875</v>
      </c>
      <c r="BG245"/>
      <c r="BH245"/>
      <c r="BI245"/>
      <c r="BJ245"/>
      <c r="BP245" s="12">
        <v>1197</v>
      </c>
      <c r="BQ245" s="12">
        <v>1597</v>
      </c>
      <c r="BR245" s="32">
        <v>0.444</v>
      </c>
      <c r="BS245" s="33">
        <v>0.887</v>
      </c>
      <c r="BT245" s="34">
        <f t="shared" si="135"/>
        <v>1948.007</v>
      </c>
      <c r="BU245" s="12">
        <v>1</v>
      </c>
      <c r="BV245" s="12">
        <v>0.89</v>
      </c>
      <c r="BW245" s="12">
        <v>4.01</v>
      </c>
      <c r="BX245" s="35">
        <f t="shared" si="136"/>
        <v>4.5689</v>
      </c>
      <c r="BY245" s="12">
        <v>1.225</v>
      </c>
      <c r="BZ245" s="12">
        <v>0.5</v>
      </c>
      <c r="CA245" s="36">
        <f t="shared" si="137"/>
        <v>5451.40262415875</v>
      </c>
      <c r="CB245"/>
      <c r="CC245"/>
      <c r="CD245"/>
      <c r="CE245"/>
    </row>
    <row r="246" s="1" customFormat="1" customHeight="1" spans="26:83">
      <c r="Z246" s="12">
        <v>1197</v>
      </c>
      <c r="AA246" s="12">
        <v>1454</v>
      </c>
      <c r="AB246" s="32">
        <v>0.577</v>
      </c>
      <c r="AC246" s="33">
        <v>1.153</v>
      </c>
      <c r="AD246" s="34">
        <f t="shared" si="129"/>
        <v>2367.131</v>
      </c>
      <c r="AE246" s="12">
        <v>1</v>
      </c>
      <c r="AF246" s="12">
        <v>0.89</v>
      </c>
      <c r="AG246" s="12">
        <v>3.21</v>
      </c>
      <c r="AH246" s="35">
        <f t="shared" si="130"/>
        <v>3.8569</v>
      </c>
      <c r="AI246" s="12">
        <v>1.225</v>
      </c>
      <c r="AJ246" s="12">
        <v>0.5</v>
      </c>
      <c r="AK246" s="36">
        <f t="shared" si="131"/>
        <v>5591.99487676375</v>
      </c>
      <c r="AL246"/>
      <c r="AM246"/>
      <c r="AN246"/>
      <c r="AO246"/>
      <c r="AU246" s="12">
        <v>1197</v>
      </c>
      <c r="AV246" s="12">
        <v>1597</v>
      </c>
      <c r="AW246" s="32">
        <v>0.577</v>
      </c>
      <c r="AX246" s="33">
        <v>1.153</v>
      </c>
      <c r="AY246" s="34">
        <f t="shared" si="132"/>
        <v>2532.01</v>
      </c>
      <c r="AZ246" s="12">
        <v>1</v>
      </c>
      <c r="BA246" s="12">
        <v>0.89</v>
      </c>
      <c r="BB246" s="12">
        <v>3.21</v>
      </c>
      <c r="BC246" s="35">
        <f t="shared" si="133"/>
        <v>3.8569</v>
      </c>
      <c r="BD246" s="12">
        <v>1.225</v>
      </c>
      <c r="BE246" s="12">
        <v>0.5</v>
      </c>
      <c r="BF246" s="36">
        <f t="shared" si="134"/>
        <v>5981.4969885125</v>
      </c>
      <c r="BG246"/>
      <c r="BH246"/>
      <c r="BI246"/>
      <c r="BJ246"/>
      <c r="BP246" s="12">
        <v>1197</v>
      </c>
      <c r="BQ246" s="12">
        <v>1597</v>
      </c>
      <c r="BR246" s="32">
        <v>0.577</v>
      </c>
      <c r="BS246" s="33">
        <v>1.153</v>
      </c>
      <c r="BT246" s="34">
        <f t="shared" si="135"/>
        <v>2532.01</v>
      </c>
      <c r="BU246" s="12">
        <v>1</v>
      </c>
      <c r="BV246" s="12">
        <v>0.89</v>
      </c>
      <c r="BW246" s="12">
        <v>4.01</v>
      </c>
      <c r="BX246" s="35">
        <f t="shared" si="136"/>
        <v>4.5689</v>
      </c>
      <c r="BY246" s="12">
        <v>1.225</v>
      </c>
      <c r="BZ246" s="12">
        <v>0.5</v>
      </c>
      <c r="CA246" s="36">
        <f t="shared" si="137"/>
        <v>7085.7065495125</v>
      </c>
      <c r="CB246"/>
      <c r="CC246"/>
      <c r="CD246"/>
      <c r="CE246"/>
    </row>
    <row r="247" s="1" customFormat="1" customHeight="1" spans="26:83">
      <c r="Z247" s="12">
        <v>1197</v>
      </c>
      <c r="AA247" s="12">
        <v>1454</v>
      </c>
      <c r="AB247" s="32">
        <v>0.444</v>
      </c>
      <c r="AC247" s="33">
        <v>0.887</v>
      </c>
      <c r="AD247" s="34">
        <f t="shared" si="129"/>
        <v>1821.166</v>
      </c>
      <c r="AE247" s="12">
        <v>1</v>
      </c>
      <c r="AF247" s="12">
        <v>0.89</v>
      </c>
      <c r="AG247" s="12">
        <v>3.21</v>
      </c>
      <c r="AH247" s="35">
        <f t="shared" si="130"/>
        <v>3.8569</v>
      </c>
      <c r="AI247" s="12">
        <v>1.225</v>
      </c>
      <c r="AJ247" s="12">
        <v>0.5</v>
      </c>
      <c r="AK247" s="36">
        <f t="shared" si="131"/>
        <v>4302.2337765575</v>
      </c>
      <c r="AL247"/>
      <c r="AM247"/>
      <c r="AN247"/>
      <c r="AO247"/>
      <c r="AU247" s="12">
        <v>1197</v>
      </c>
      <c r="AV247" s="12">
        <v>1597</v>
      </c>
      <c r="AW247" s="32">
        <v>0.444</v>
      </c>
      <c r="AX247" s="33">
        <v>0.887</v>
      </c>
      <c r="AY247" s="34">
        <f t="shared" si="132"/>
        <v>1948.007</v>
      </c>
      <c r="AZ247" s="12">
        <v>1</v>
      </c>
      <c r="BA247" s="12">
        <v>0.89</v>
      </c>
      <c r="BB247" s="12">
        <v>3.21</v>
      </c>
      <c r="BC247" s="35">
        <f t="shared" si="133"/>
        <v>3.8569</v>
      </c>
      <c r="BD247" s="12">
        <v>1.225</v>
      </c>
      <c r="BE247" s="12">
        <v>0.5</v>
      </c>
      <c r="BF247" s="36">
        <f t="shared" si="134"/>
        <v>4601.87677145875</v>
      </c>
      <c r="BG247"/>
      <c r="BH247"/>
      <c r="BI247"/>
      <c r="BJ247"/>
      <c r="BP247" s="12">
        <v>1197</v>
      </c>
      <c r="BQ247" s="12">
        <v>1597</v>
      </c>
      <c r="BR247" s="32">
        <v>0.444</v>
      </c>
      <c r="BS247" s="33">
        <v>0.887</v>
      </c>
      <c r="BT247" s="34">
        <f t="shared" si="135"/>
        <v>1948.007</v>
      </c>
      <c r="BU247" s="12">
        <v>1</v>
      </c>
      <c r="BV247" s="12">
        <v>0.89</v>
      </c>
      <c r="BW247" s="12">
        <v>4.01</v>
      </c>
      <c r="BX247" s="35">
        <f t="shared" si="136"/>
        <v>4.5689</v>
      </c>
      <c r="BY247" s="12">
        <v>1.225</v>
      </c>
      <c r="BZ247" s="12">
        <v>0.5</v>
      </c>
      <c r="CA247" s="36">
        <f t="shared" si="137"/>
        <v>5451.40262415875</v>
      </c>
      <c r="CB247"/>
      <c r="CC247"/>
      <c r="CD247"/>
      <c r="CE247"/>
    </row>
    <row r="248" s="1" customFormat="1" customHeight="1" spans="26:83">
      <c r="Z248" s="12">
        <v>1197</v>
      </c>
      <c r="AA248" s="12">
        <v>1454</v>
      </c>
      <c r="AB248" s="32">
        <v>0.577</v>
      </c>
      <c r="AC248" s="33">
        <v>1.153</v>
      </c>
      <c r="AD248" s="34">
        <f t="shared" si="129"/>
        <v>2367.131</v>
      </c>
      <c r="AE248" s="12">
        <v>1</v>
      </c>
      <c r="AF248" s="12">
        <v>0.89</v>
      </c>
      <c r="AG248" s="12">
        <v>3.21</v>
      </c>
      <c r="AH248" s="35">
        <f t="shared" si="130"/>
        <v>3.8569</v>
      </c>
      <c r="AI248" s="12">
        <v>1.225</v>
      </c>
      <c r="AJ248" s="12">
        <v>0.5</v>
      </c>
      <c r="AK248" s="36">
        <f t="shared" si="131"/>
        <v>5591.99487676375</v>
      </c>
      <c r="AL248"/>
      <c r="AM248"/>
      <c r="AN248"/>
      <c r="AO248"/>
      <c r="AU248" s="12">
        <v>1197</v>
      </c>
      <c r="AV248" s="12">
        <v>1597</v>
      </c>
      <c r="AW248" s="32">
        <v>0.577</v>
      </c>
      <c r="AX248" s="33">
        <v>1.153</v>
      </c>
      <c r="AY248" s="34">
        <f t="shared" si="132"/>
        <v>2532.01</v>
      </c>
      <c r="AZ248" s="12">
        <v>1</v>
      </c>
      <c r="BA248" s="12">
        <v>0.89</v>
      </c>
      <c r="BB248" s="12">
        <v>3.21</v>
      </c>
      <c r="BC248" s="35">
        <f t="shared" si="133"/>
        <v>3.8569</v>
      </c>
      <c r="BD248" s="12">
        <v>1.225</v>
      </c>
      <c r="BE248" s="12">
        <v>0.5</v>
      </c>
      <c r="BF248" s="36">
        <f t="shared" si="134"/>
        <v>5981.4969885125</v>
      </c>
      <c r="BG248"/>
      <c r="BH248"/>
      <c r="BI248"/>
      <c r="BJ248"/>
      <c r="BP248" s="12">
        <v>1197</v>
      </c>
      <c r="BQ248" s="12">
        <v>1597</v>
      </c>
      <c r="BR248" s="32">
        <v>0.577</v>
      </c>
      <c r="BS248" s="33">
        <v>1.153</v>
      </c>
      <c r="BT248" s="34">
        <f t="shared" si="135"/>
        <v>2532.01</v>
      </c>
      <c r="BU248" s="12">
        <v>1</v>
      </c>
      <c r="BV248" s="12">
        <v>0.89</v>
      </c>
      <c r="BW248" s="12">
        <v>4.01</v>
      </c>
      <c r="BX248" s="35">
        <f t="shared" si="136"/>
        <v>4.5689</v>
      </c>
      <c r="BY248" s="12">
        <v>1.225</v>
      </c>
      <c r="BZ248" s="12">
        <v>0.5</v>
      </c>
      <c r="CA248" s="36">
        <f t="shared" si="137"/>
        <v>7085.7065495125</v>
      </c>
      <c r="CB248"/>
      <c r="CC248"/>
      <c r="CD248"/>
      <c r="CE248"/>
    </row>
    <row r="249" s="1" customFormat="1" customHeight="1" spans="26:83">
      <c r="Z249" s="12">
        <v>1197</v>
      </c>
      <c r="AA249" s="12">
        <v>1454</v>
      </c>
      <c r="AB249" s="32">
        <v>0.444</v>
      </c>
      <c r="AC249" s="33">
        <v>0.887</v>
      </c>
      <c r="AD249" s="34">
        <f t="shared" si="129"/>
        <v>1821.166</v>
      </c>
      <c r="AE249" s="12">
        <v>1</v>
      </c>
      <c r="AF249" s="12">
        <v>0.89</v>
      </c>
      <c r="AG249" s="12">
        <v>3.21</v>
      </c>
      <c r="AH249" s="35">
        <f t="shared" si="130"/>
        <v>3.8569</v>
      </c>
      <c r="AI249" s="12">
        <v>1.225</v>
      </c>
      <c r="AJ249" s="12">
        <v>0.5</v>
      </c>
      <c r="AK249" s="36">
        <f t="shared" si="131"/>
        <v>4302.2337765575</v>
      </c>
      <c r="AL249"/>
      <c r="AM249"/>
      <c r="AN249"/>
      <c r="AO249"/>
      <c r="AU249" s="12">
        <v>1197</v>
      </c>
      <c r="AV249" s="12">
        <v>1597</v>
      </c>
      <c r="AW249" s="32">
        <v>0.444</v>
      </c>
      <c r="AX249" s="33">
        <v>0.887</v>
      </c>
      <c r="AY249" s="34">
        <f t="shared" si="132"/>
        <v>1948.007</v>
      </c>
      <c r="AZ249" s="12">
        <v>1</v>
      </c>
      <c r="BA249" s="12">
        <v>0.89</v>
      </c>
      <c r="BB249" s="12">
        <v>3.21</v>
      </c>
      <c r="BC249" s="35">
        <f t="shared" si="133"/>
        <v>3.8569</v>
      </c>
      <c r="BD249" s="12">
        <v>1.225</v>
      </c>
      <c r="BE249" s="12">
        <v>0.5</v>
      </c>
      <c r="BF249" s="36">
        <f t="shared" si="134"/>
        <v>4601.87677145875</v>
      </c>
      <c r="BG249"/>
      <c r="BH249"/>
      <c r="BI249"/>
      <c r="BJ249"/>
      <c r="BP249" s="12">
        <v>1197</v>
      </c>
      <c r="BQ249" s="12">
        <v>1597</v>
      </c>
      <c r="BR249" s="32">
        <v>0.444</v>
      </c>
      <c r="BS249" s="33">
        <v>0.887</v>
      </c>
      <c r="BT249" s="34">
        <f t="shared" si="135"/>
        <v>1948.007</v>
      </c>
      <c r="BU249" s="12">
        <v>1</v>
      </c>
      <c r="BV249" s="12">
        <v>0.89</v>
      </c>
      <c r="BW249" s="12">
        <v>4.01</v>
      </c>
      <c r="BX249" s="35">
        <f t="shared" si="136"/>
        <v>4.5689</v>
      </c>
      <c r="BY249" s="12">
        <v>1.225</v>
      </c>
      <c r="BZ249" s="12">
        <v>0.5</v>
      </c>
      <c r="CA249" s="36">
        <f t="shared" si="137"/>
        <v>5451.40262415875</v>
      </c>
      <c r="CB249"/>
      <c r="CC249"/>
      <c r="CD249"/>
      <c r="CE249"/>
    </row>
    <row r="250" s="1" customFormat="1" customHeight="1" spans="26:83">
      <c r="Z250" s="12">
        <v>1197</v>
      </c>
      <c r="AA250" s="12">
        <v>1454</v>
      </c>
      <c r="AB250" s="32">
        <v>0.577</v>
      </c>
      <c r="AC250" s="33">
        <v>1.153</v>
      </c>
      <c r="AD250" s="34">
        <f t="shared" si="129"/>
        <v>2367.131</v>
      </c>
      <c r="AE250" s="12">
        <v>1</v>
      </c>
      <c r="AF250" s="12">
        <v>0.89</v>
      </c>
      <c r="AG250" s="12">
        <v>3.21</v>
      </c>
      <c r="AH250" s="35">
        <f t="shared" si="130"/>
        <v>3.8569</v>
      </c>
      <c r="AI250" s="12">
        <v>1.225</v>
      </c>
      <c r="AJ250" s="12">
        <v>0.5</v>
      </c>
      <c r="AK250" s="36">
        <f t="shared" si="131"/>
        <v>5591.99487676375</v>
      </c>
      <c r="AL250"/>
      <c r="AM250"/>
      <c r="AN250"/>
      <c r="AO250"/>
      <c r="AU250" s="12">
        <v>1197</v>
      </c>
      <c r="AV250" s="12">
        <v>1597</v>
      </c>
      <c r="AW250" s="32">
        <v>0.577</v>
      </c>
      <c r="AX250" s="33">
        <v>1.153</v>
      </c>
      <c r="AY250" s="34">
        <f t="shared" si="132"/>
        <v>2532.01</v>
      </c>
      <c r="AZ250" s="12">
        <v>1</v>
      </c>
      <c r="BA250" s="12">
        <v>0.89</v>
      </c>
      <c r="BB250" s="12">
        <v>3.21</v>
      </c>
      <c r="BC250" s="35">
        <f t="shared" si="133"/>
        <v>3.8569</v>
      </c>
      <c r="BD250" s="12">
        <v>1.225</v>
      </c>
      <c r="BE250" s="12">
        <v>0.5</v>
      </c>
      <c r="BF250" s="36">
        <f t="shared" si="134"/>
        <v>5981.4969885125</v>
      </c>
      <c r="BG250"/>
      <c r="BH250"/>
      <c r="BI250"/>
      <c r="BJ250"/>
      <c r="BP250" s="12">
        <v>1197</v>
      </c>
      <c r="BQ250" s="12">
        <v>1597</v>
      </c>
      <c r="BR250" s="32">
        <v>0.577</v>
      </c>
      <c r="BS250" s="33">
        <v>1.153</v>
      </c>
      <c r="BT250" s="34">
        <f t="shared" si="135"/>
        <v>2532.01</v>
      </c>
      <c r="BU250" s="12">
        <v>1</v>
      </c>
      <c r="BV250" s="12">
        <v>0.89</v>
      </c>
      <c r="BW250" s="12">
        <v>4.01</v>
      </c>
      <c r="BX250" s="35">
        <f t="shared" si="136"/>
        <v>4.5689</v>
      </c>
      <c r="BY250" s="12">
        <v>1.225</v>
      </c>
      <c r="BZ250" s="12">
        <v>0.5</v>
      </c>
      <c r="CA250" s="36">
        <f t="shared" si="137"/>
        <v>7085.7065495125</v>
      </c>
      <c r="CB250"/>
      <c r="CC250"/>
      <c r="CD250"/>
      <c r="CE250"/>
    </row>
    <row r="251" s="1" customFormat="1" customHeight="1" spans="26:83">
      <c r="Z251" s="12">
        <v>1197</v>
      </c>
      <c r="AA251" s="12">
        <v>1454</v>
      </c>
      <c r="AB251" s="32">
        <v>4.04</v>
      </c>
      <c r="AC251" s="33">
        <v>8.09</v>
      </c>
      <c r="AD251" s="34">
        <f t="shared" si="129"/>
        <v>16598.74</v>
      </c>
      <c r="AE251" s="12">
        <v>2.2</v>
      </c>
      <c r="AF251" s="12">
        <v>0.89</v>
      </c>
      <c r="AG251" s="12">
        <v>3.21</v>
      </c>
      <c r="AH251" s="35">
        <f t="shared" si="130"/>
        <v>3.8569</v>
      </c>
      <c r="AI251" s="12">
        <v>1.225</v>
      </c>
      <c r="AJ251" s="12">
        <v>0.5</v>
      </c>
      <c r="AK251" s="36">
        <f t="shared" si="131"/>
        <v>86266.519212335</v>
      </c>
      <c r="AL251"/>
      <c r="AM251"/>
      <c r="AN251"/>
      <c r="AO251"/>
      <c r="AU251" s="12">
        <v>1197</v>
      </c>
      <c r="AV251" s="12">
        <v>1597</v>
      </c>
      <c r="AW251" s="32">
        <v>4.04</v>
      </c>
      <c r="AX251" s="33">
        <v>8.09</v>
      </c>
      <c r="AY251" s="34">
        <f t="shared" si="132"/>
        <v>17755.61</v>
      </c>
      <c r="AZ251" s="12">
        <v>2.2</v>
      </c>
      <c r="BA251" s="12">
        <v>0.89</v>
      </c>
      <c r="BB251" s="12">
        <v>3.21</v>
      </c>
      <c r="BC251" s="35">
        <f t="shared" si="133"/>
        <v>3.8569</v>
      </c>
      <c r="BD251" s="12">
        <v>1.225</v>
      </c>
      <c r="BE251" s="12">
        <v>0.5</v>
      </c>
      <c r="BF251" s="36">
        <f t="shared" si="134"/>
        <v>92278.9724516275</v>
      </c>
      <c r="BG251"/>
      <c r="BH251"/>
      <c r="BI251"/>
      <c r="BJ251"/>
      <c r="BP251" s="12">
        <v>1197</v>
      </c>
      <c r="BQ251" s="12">
        <v>1597</v>
      </c>
      <c r="BR251" s="32">
        <v>4.04</v>
      </c>
      <c r="BS251" s="33">
        <v>8.09</v>
      </c>
      <c r="BT251" s="34">
        <f t="shared" si="135"/>
        <v>17755.61</v>
      </c>
      <c r="BU251" s="12">
        <v>2.2</v>
      </c>
      <c r="BV251" s="12">
        <v>0.89</v>
      </c>
      <c r="BW251" s="12">
        <v>4.01</v>
      </c>
      <c r="BX251" s="35">
        <f t="shared" si="136"/>
        <v>4.5689</v>
      </c>
      <c r="BY251" s="12">
        <v>1.225</v>
      </c>
      <c r="BZ251" s="12">
        <v>0.5</v>
      </c>
      <c r="CA251" s="36">
        <f t="shared" si="137"/>
        <v>109314.059797828</v>
      </c>
      <c r="CB251"/>
      <c r="CC251"/>
      <c r="CD251"/>
      <c r="CE251"/>
    </row>
    <row r="252" s="1" customFormat="1" customHeight="1" spans="26:83">
      <c r="Z252" s="12">
        <v>1197</v>
      </c>
      <c r="AA252" s="12">
        <v>1454</v>
      </c>
      <c r="AB252" s="32">
        <v>6.07</v>
      </c>
      <c r="AC252" s="33">
        <v>12.13</v>
      </c>
      <c r="AD252" s="34">
        <f t="shared" si="129"/>
        <v>24902.81</v>
      </c>
      <c r="AE252" s="12">
        <v>2.2</v>
      </c>
      <c r="AF252" s="12">
        <v>0.89</v>
      </c>
      <c r="AG252" s="12">
        <v>3.21</v>
      </c>
      <c r="AH252" s="35">
        <f t="shared" si="130"/>
        <v>3.8569</v>
      </c>
      <c r="AI252" s="12">
        <v>1.225</v>
      </c>
      <c r="AJ252" s="12">
        <v>0.5</v>
      </c>
      <c r="AK252" s="36">
        <f t="shared" si="131"/>
        <v>129424.205530428</v>
      </c>
      <c r="AL252"/>
      <c r="AM252"/>
      <c r="AN252"/>
      <c r="AO252"/>
      <c r="AU252" s="12">
        <v>1197</v>
      </c>
      <c r="AV252" s="12">
        <v>1597</v>
      </c>
      <c r="AW252" s="32">
        <v>6.07</v>
      </c>
      <c r="AX252" s="33">
        <v>12.13</v>
      </c>
      <c r="AY252" s="34">
        <f t="shared" si="132"/>
        <v>26637.4</v>
      </c>
      <c r="AZ252" s="12">
        <v>2.2</v>
      </c>
      <c r="BA252" s="12">
        <v>0.89</v>
      </c>
      <c r="BB252" s="12">
        <v>3.21</v>
      </c>
      <c r="BC252" s="35">
        <f t="shared" si="133"/>
        <v>3.8569</v>
      </c>
      <c r="BD252" s="12">
        <v>1.225</v>
      </c>
      <c r="BE252" s="12">
        <v>0.5</v>
      </c>
      <c r="BF252" s="36">
        <f t="shared" si="134"/>
        <v>138439.16941085</v>
      </c>
      <c r="BG252"/>
      <c r="BH252"/>
      <c r="BI252"/>
      <c r="BJ252"/>
      <c r="BP252" s="12">
        <v>1197</v>
      </c>
      <c r="BQ252" s="12">
        <v>1597</v>
      </c>
      <c r="BR252" s="32">
        <v>6.07</v>
      </c>
      <c r="BS252" s="33">
        <v>12.13</v>
      </c>
      <c r="BT252" s="34">
        <f t="shared" si="135"/>
        <v>26637.4</v>
      </c>
      <c r="BU252" s="12">
        <v>2.2</v>
      </c>
      <c r="BV252" s="12">
        <v>0.89</v>
      </c>
      <c r="BW252" s="12">
        <v>4.01</v>
      </c>
      <c r="BX252" s="35">
        <f t="shared" si="136"/>
        <v>4.5689</v>
      </c>
      <c r="BY252" s="12">
        <v>1.225</v>
      </c>
      <c r="BZ252" s="12">
        <v>0.5</v>
      </c>
      <c r="CA252" s="36">
        <f t="shared" si="137"/>
        <v>163995.62371885</v>
      </c>
      <c r="CB252"/>
      <c r="CC252"/>
      <c r="CD252"/>
      <c r="CE252"/>
    </row>
    <row r="253" s="1" customFormat="1" customHeight="1" spans="26:83">
      <c r="Z253" s="37" t="s">
        <v>41</v>
      </c>
      <c r="AA253" s="37"/>
      <c r="AB253" s="37"/>
      <c r="AC253" s="37"/>
      <c r="AD253" s="37"/>
      <c r="AE253" s="38">
        <f>SUM(AK239:AK252)</f>
        <v>275056.09666269</v>
      </c>
      <c r="AF253" s="38"/>
      <c r="AG253" s="38"/>
      <c r="AH253" s="38"/>
      <c r="AI253" s="38"/>
      <c r="AJ253" s="38"/>
      <c r="AK253" s="38"/>
      <c r="AL253"/>
      <c r="AM253"/>
      <c r="AN253"/>
      <c r="AO253"/>
      <c r="AU253" s="37" t="s">
        <v>41</v>
      </c>
      <c r="AV253" s="37"/>
      <c r="AW253" s="37"/>
      <c r="AX253" s="37"/>
      <c r="AY253" s="37"/>
      <c r="AZ253" s="38">
        <f>SUM(BF239:BF252)</f>
        <v>294218.384422305</v>
      </c>
      <c r="BA253" s="38"/>
      <c r="BB253" s="38"/>
      <c r="BC253" s="38"/>
      <c r="BD253" s="38"/>
      <c r="BE253" s="38"/>
      <c r="BF253" s="38"/>
      <c r="BG253"/>
      <c r="BH253"/>
      <c r="BI253"/>
      <c r="BJ253"/>
      <c r="BP253" s="37" t="s">
        <v>41</v>
      </c>
      <c r="BQ253" s="37"/>
      <c r="BR253" s="37"/>
      <c r="BS253" s="37"/>
      <c r="BT253" s="37"/>
      <c r="BU253" s="38">
        <f>SUM(CA239:CA252)</f>
        <v>348532.338558705</v>
      </c>
      <c r="BV253" s="38"/>
      <c r="BW253" s="38"/>
      <c r="BX253" s="38"/>
      <c r="BY253" s="38"/>
      <c r="BZ253" s="38"/>
      <c r="CA253" s="38"/>
      <c r="CB253"/>
      <c r="CC253"/>
      <c r="CD253"/>
      <c r="CE253"/>
    </row>
    <row r="254" s="1" customFormat="1" customHeight="1" spans="26:83">
      <c r="Z254" s="37"/>
      <c r="AA254" s="37"/>
      <c r="AB254" s="37"/>
      <c r="AC254" s="37"/>
      <c r="AD254" s="37"/>
      <c r="AE254" s="38"/>
      <c r="AF254" s="38"/>
      <c r="AG254" s="38"/>
      <c r="AH254" s="38"/>
      <c r="AI254" s="38"/>
      <c r="AJ254" s="38"/>
      <c r="AK254" s="38"/>
      <c r="AL254"/>
      <c r="AM254"/>
      <c r="AN254"/>
      <c r="AO254"/>
      <c r="AU254" s="37"/>
      <c r="AV254" s="37"/>
      <c r="AW254" s="37"/>
      <c r="AX254" s="37"/>
      <c r="AY254" s="37"/>
      <c r="AZ254" s="38"/>
      <c r="BA254" s="38"/>
      <c r="BB254" s="38"/>
      <c r="BC254" s="38"/>
      <c r="BD254" s="38"/>
      <c r="BE254" s="38"/>
      <c r="BF254" s="38"/>
      <c r="BG254"/>
      <c r="BH254"/>
      <c r="BI254"/>
      <c r="BJ254"/>
      <c r="BP254" s="37"/>
      <c r="BQ254" s="37"/>
      <c r="BR254" s="37"/>
      <c r="BS254" s="37"/>
      <c r="BT254" s="37"/>
      <c r="BU254" s="38"/>
      <c r="BV254" s="38"/>
      <c r="BW254" s="38"/>
      <c r="BX254" s="38"/>
      <c r="BY254" s="38"/>
      <c r="BZ254" s="38"/>
      <c r="CA254" s="38"/>
      <c r="CB254"/>
      <c r="CC254"/>
      <c r="CD254"/>
      <c r="CE254"/>
    </row>
    <row r="255" s="1" customFormat="1" customHeight="1" spans="26:83">
      <c r="Z255" s="37"/>
      <c r="AA255" s="37"/>
      <c r="AB255" s="37"/>
      <c r="AC255" s="37"/>
      <c r="AD255" s="37"/>
      <c r="AE255" s="38"/>
      <c r="AF255" s="38"/>
      <c r="AG255" s="38"/>
      <c r="AH255" s="38"/>
      <c r="AI255" s="38"/>
      <c r="AJ255" s="38"/>
      <c r="AK255" s="38"/>
      <c r="AL255"/>
      <c r="AM255"/>
      <c r="AN255"/>
      <c r="AO255"/>
      <c r="AU255" s="37"/>
      <c r="AV255" s="37"/>
      <c r="AW255" s="37"/>
      <c r="AX255" s="37"/>
      <c r="AY255" s="37"/>
      <c r="AZ255" s="38"/>
      <c r="BA255" s="38"/>
      <c r="BB255" s="38"/>
      <c r="BC255" s="38"/>
      <c r="BD255" s="38"/>
      <c r="BE255" s="38"/>
      <c r="BF255" s="38"/>
      <c r="BG255"/>
      <c r="BH255"/>
      <c r="BI255"/>
      <c r="BJ255"/>
      <c r="BP255" s="37"/>
      <c r="BQ255" s="37"/>
      <c r="BR255" s="37"/>
      <c r="BS255" s="37"/>
      <c r="BT255" s="37"/>
      <c r="BU255" s="38"/>
      <c r="BV255" s="38"/>
      <c r="BW255" s="38"/>
      <c r="BX255" s="38"/>
      <c r="BY255" s="38"/>
      <c r="BZ255" s="38"/>
      <c r="CA255" s="38"/>
      <c r="CB255"/>
      <c r="CC255"/>
      <c r="CD255"/>
      <c r="CE255"/>
    </row>
    <row r="256" s="1" customFormat="1" customHeight="1" spans="26:83">
      <c r="Z256" s="39" t="s">
        <v>28</v>
      </c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/>
      <c r="AM256"/>
      <c r="AN256"/>
      <c r="AO256"/>
      <c r="AU256" s="39" t="s">
        <v>28</v>
      </c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/>
      <c r="BH256"/>
      <c r="BI256"/>
      <c r="BJ256"/>
      <c r="BP256" s="39" t="s">
        <v>28</v>
      </c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/>
      <c r="CC256"/>
      <c r="CD256"/>
      <c r="CE256"/>
    </row>
    <row r="257" s="1" customFormat="1" customHeight="1" spans="26:83">
      <c r="Z257" s="15" t="s">
        <v>6</v>
      </c>
      <c r="AA257" s="15"/>
      <c r="AB257" s="15"/>
      <c r="AC257" s="15"/>
      <c r="AD257" s="15"/>
      <c r="AE257" s="9" t="s">
        <v>32</v>
      </c>
      <c r="AF257" s="9"/>
      <c r="AG257" s="9"/>
      <c r="AH257" s="9"/>
      <c r="AI257" s="10" t="s">
        <v>33</v>
      </c>
      <c r="AJ257" s="10"/>
      <c r="AK257" s="40" t="s">
        <v>12</v>
      </c>
      <c r="AL257"/>
      <c r="AM257"/>
      <c r="AN257"/>
      <c r="AO257"/>
      <c r="AU257" s="15" t="s">
        <v>6</v>
      </c>
      <c r="AV257" s="15"/>
      <c r="AW257" s="15"/>
      <c r="AX257" s="15"/>
      <c r="AY257" s="15"/>
      <c r="AZ257" s="9" t="s">
        <v>32</v>
      </c>
      <c r="BA257" s="9"/>
      <c r="BB257" s="9"/>
      <c r="BC257" s="9"/>
      <c r="BD257" s="10" t="s">
        <v>33</v>
      </c>
      <c r="BE257" s="10"/>
      <c r="BF257" s="40" t="s">
        <v>12</v>
      </c>
      <c r="BG257"/>
      <c r="BH257"/>
      <c r="BI257"/>
      <c r="BJ257"/>
      <c r="BP257" s="15" t="s">
        <v>6</v>
      </c>
      <c r="BQ257" s="15"/>
      <c r="BR257" s="15"/>
      <c r="BS257" s="15"/>
      <c r="BT257" s="15"/>
      <c r="BU257" s="9" t="s">
        <v>32</v>
      </c>
      <c r="BV257" s="9"/>
      <c r="BW257" s="9"/>
      <c r="BX257" s="9"/>
      <c r="BY257" s="10" t="s">
        <v>33</v>
      </c>
      <c r="BZ257" s="10"/>
      <c r="CA257" s="40" t="s">
        <v>12</v>
      </c>
      <c r="CB257"/>
      <c r="CC257"/>
      <c r="CD257"/>
      <c r="CE257"/>
    </row>
    <row r="258" s="1" customFormat="1" customHeight="1" spans="26:83">
      <c r="Z258" s="15" t="s">
        <v>42</v>
      </c>
      <c r="AA258" s="15" t="s">
        <v>43</v>
      </c>
      <c r="AB258" s="15" t="s">
        <v>44</v>
      </c>
      <c r="AC258" s="15" t="s">
        <v>45</v>
      </c>
      <c r="AD258" s="15" t="s">
        <v>6</v>
      </c>
      <c r="AE258" s="9" t="s">
        <v>37</v>
      </c>
      <c r="AF258" s="9" t="s">
        <v>24</v>
      </c>
      <c r="AG258" s="9" t="s">
        <v>23</v>
      </c>
      <c r="AH258" s="35" t="s">
        <v>25</v>
      </c>
      <c r="AI258" s="10" t="s">
        <v>46</v>
      </c>
      <c r="AJ258" s="10" t="s">
        <v>47</v>
      </c>
      <c r="AK258" s="40"/>
      <c r="AL258"/>
      <c r="AM258"/>
      <c r="AN258"/>
      <c r="AO258"/>
      <c r="AU258" s="15" t="s">
        <v>42</v>
      </c>
      <c r="AV258" s="15" t="s">
        <v>43</v>
      </c>
      <c r="AW258" s="15" t="s">
        <v>44</v>
      </c>
      <c r="AX258" s="15" t="s">
        <v>45</v>
      </c>
      <c r="AY258" s="15" t="s">
        <v>6</v>
      </c>
      <c r="AZ258" s="9" t="s">
        <v>37</v>
      </c>
      <c r="BA258" s="9" t="s">
        <v>24</v>
      </c>
      <c r="BB258" s="9" t="s">
        <v>23</v>
      </c>
      <c r="BC258" s="35" t="s">
        <v>25</v>
      </c>
      <c r="BD258" s="10" t="s">
        <v>46</v>
      </c>
      <c r="BE258" s="10" t="s">
        <v>47</v>
      </c>
      <c r="BF258" s="40"/>
      <c r="BG258"/>
      <c r="BH258"/>
      <c r="BI258"/>
      <c r="BJ258"/>
      <c r="BP258" s="15" t="s">
        <v>42</v>
      </c>
      <c r="BQ258" s="15" t="s">
        <v>43</v>
      </c>
      <c r="BR258" s="15" t="s">
        <v>44</v>
      </c>
      <c r="BS258" s="15" t="s">
        <v>45</v>
      </c>
      <c r="BT258" s="15" t="s">
        <v>6</v>
      </c>
      <c r="BU258" s="9" t="s">
        <v>37</v>
      </c>
      <c r="BV258" s="9" t="s">
        <v>24</v>
      </c>
      <c r="BW258" s="9" t="s">
        <v>23</v>
      </c>
      <c r="BX258" s="35" t="s">
        <v>25</v>
      </c>
      <c r="BY258" s="10" t="s">
        <v>46</v>
      </c>
      <c r="BZ258" s="10" t="s">
        <v>47</v>
      </c>
      <c r="CA258" s="40"/>
      <c r="CB258"/>
      <c r="CC258"/>
      <c r="CD258"/>
      <c r="CE258"/>
    </row>
    <row r="259" s="1" customFormat="1" customHeight="1" spans="26:83">
      <c r="Z259" s="12">
        <v>34993</v>
      </c>
      <c r="AA259" s="13">
        <v>0.168</v>
      </c>
      <c r="AB259" s="12">
        <v>1</v>
      </c>
      <c r="AC259" s="12">
        <v>0</v>
      </c>
      <c r="AD259" s="15">
        <f t="shared" ref="AD259:AD268" si="138">Z259*AA259*AB259+AC259</f>
        <v>5878.824</v>
      </c>
      <c r="AE259" s="12">
        <v>1</v>
      </c>
      <c r="AF259" s="12">
        <v>2.04</v>
      </c>
      <c r="AG259" s="12">
        <v>0.98</v>
      </c>
      <c r="AH259" s="35">
        <f t="shared" ref="AH259:AH268" si="139">AF259*AG259+1</f>
        <v>2.9992</v>
      </c>
      <c r="AI259" s="12">
        <v>0.9</v>
      </c>
      <c r="AJ259" s="10">
        <v>0.5</v>
      </c>
      <c r="AK259" s="41">
        <f t="shared" ref="AK259:AK268" si="140">AD259*AE259*AH259*AI259*AJ259</f>
        <v>7934.29602336</v>
      </c>
      <c r="AL259"/>
      <c r="AM259"/>
      <c r="AN259"/>
      <c r="AO259"/>
      <c r="AU259" s="12">
        <v>40871</v>
      </c>
      <c r="AV259" s="13">
        <v>0.168</v>
      </c>
      <c r="AW259" s="12">
        <v>1</v>
      </c>
      <c r="AX259" s="12">
        <v>0</v>
      </c>
      <c r="AY259" s="15">
        <f t="shared" ref="AY259:AY268" si="141">AU259*AV259*AW259+AX259</f>
        <v>6866.328</v>
      </c>
      <c r="AZ259" s="12">
        <v>1</v>
      </c>
      <c r="BA259" s="12">
        <v>2.04</v>
      </c>
      <c r="BB259" s="12">
        <v>0.98</v>
      </c>
      <c r="BC259" s="35">
        <f t="shared" ref="BC259:BC268" si="142">BA259*BB259+1</f>
        <v>2.9992</v>
      </c>
      <c r="BD259" s="12">
        <v>0.9</v>
      </c>
      <c r="BE259" s="10">
        <v>0.5</v>
      </c>
      <c r="BF259" s="41">
        <f t="shared" ref="BF259:BF268" si="143">AY259*AZ259*BC259*BD259*BE259</f>
        <v>9267.07092192</v>
      </c>
      <c r="BG259"/>
      <c r="BH259"/>
      <c r="BI259"/>
      <c r="BJ259"/>
      <c r="BP259" s="12">
        <v>40871</v>
      </c>
      <c r="BQ259" s="13">
        <v>0.1989</v>
      </c>
      <c r="BR259" s="12">
        <v>1</v>
      </c>
      <c r="BS259" s="12">
        <v>0</v>
      </c>
      <c r="BT259" s="15">
        <f t="shared" ref="BT259:BT268" si="144">BP259*BQ259*BR259+BS259</f>
        <v>8129.2419</v>
      </c>
      <c r="BU259" s="12">
        <v>1</v>
      </c>
      <c r="BV259" s="12">
        <v>2.84</v>
      </c>
      <c r="BW259" s="12">
        <v>0.98</v>
      </c>
      <c r="BX259" s="35">
        <f t="shared" ref="BX259:BX268" si="145">BV259*BW259+1</f>
        <v>3.7832</v>
      </c>
      <c r="BY259" s="12">
        <v>0.9</v>
      </c>
      <c r="BZ259" s="10">
        <v>0.5</v>
      </c>
      <c r="CA259" s="41">
        <f t="shared" ref="CA259:CA268" si="146">BT259*BU259*BX259*BY259*BZ259</f>
        <v>13839.546580236</v>
      </c>
      <c r="CB259"/>
      <c r="CC259"/>
      <c r="CD259"/>
      <c r="CE259"/>
    </row>
    <row r="260" s="1" customFormat="1" customHeight="1" spans="26:83">
      <c r="Z260" s="12">
        <v>34993</v>
      </c>
      <c r="AA260" s="13">
        <v>0.168</v>
      </c>
      <c r="AB260" s="12">
        <v>1</v>
      </c>
      <c r="AC260" s="12">
        <v>0</v>
      </c>
      <c r="AD260" s="15">
        <f t="shared" si="138"/>
        <v>5878.824</v>
      </c>
      <c r="AE260" s="12">
        <v>1</v>
      </c>
      <c r="AF260" s="12">
        <v>2.04</v>
      </c>
      <c r="AG260" s="12">
        <v>0.98</v>
      </c>
      <c r="AH260" s="35">
        <f t="shared" si="139"/>
        <v>2.9992</v>
      </c>
      <c r="AI260" s="12">
        <v>0.9</v>
      </c>
      <c r="AJ260" s="10">
        <v>0.5</v>
      </c>
      <c r="AK260" s="41">
        <f t="shared" si="140"/>
        <v>7934.29602336</v>
      </c>
      <c r="AL260"/>
      <c r="AM260"/>
      <c r="AN260"/>
      <c r="AO260"/>
      <c r="AU260" s="12">
        <v>40871</v>
      </c>
      <c r="AV260" s="13">
        <v>0.168</v>
      </c>
      <c r="AW260" s="12">
        <v>1</v>
      </c>
      <c r="AX260" s="12">
        <v>0</v>
      </c>
      <c r="AY260" s="15">
        <f t="shared" si="141"/>
        <v>6866.328</v>
      </c>
      <c r="AZ260" s="12">
        <v>1</v>
      </c>
      <c r="BA260" s="12">
        <v>2.04</v>
      </c>
      <c r="BB260" s="12">
        <v>0.98</v>
      </c>
      <c r="BC260" s="35">
        <f t="shared" si="142"/>
        <v>2.9992</v>
      </c>
      <c r="BD260" s="12">
        <v>0.9</v>
      </c>
      <c r="BE260" s="10">
        <v>0.5</v>
      </c>
      <c r="BF260" s="41">
        <f t="shared" si="143"/>
        <v>9267.07092192</v>
      </c>
      <c r="BG260"/>
      <c r="BH260"/>
      <c r="BI260"/>
      <c r="BJ260"/>
      <c r="BP260" s="12">
        <v>40871</v>
      </c>
      <c r="BQ260" s="13">
        <v>0.1989</v>
      </c>
      <c r="BR260" s="12">
        <v>1</v>
      </c>
      <c r="BS260" s="12">
        <v>0</v>
      </c>
      <c r="BT260" s="15">
        <f t="shared" si="144"/>
        <v>8129.2419</v>
      </c>
      <c r="BU260" s="12">
        <v>1</v>
      </c>
      <c r="BV260" s="12">
        <v>2.84</v>
      </c>
      <c r="BW260" s="12">
        <v>0.98</v>
      </c>
      <c r="BX260" s="35">
        <f t="shared" si="145"/>
        <v>3.7832</v>
      </c>
      <c r="BY260" s="12">
        <v>0.9</v>
      </c>
      <c r="BZ260" s="10">
        <v>0.5</v>
      </c>
      <c r="CA260" s="41">
        <f t="shared" si="146"/>
        <v>13839.546580236</v>
      </c>
      <c r="CB260"/>
      <c r="CC260"/>
      <c r="CD260"/>
      <c r="CE260"/>
    </row>
    <row r="261" s="1" customFormat="1" customHeight="1" spans="26:83">
      <c r="Z261" s="12">
        <v>34993</v>
      </c>
      <c r="AA261" s="13">
        <v>0.168</v>
      </c>
      <c r="AB261" s="12">
        <v>1</v>
      </c>
      <c r="AC261" s="12">
        <v>0</v>
      </c>
      <c r="AD261" s="15">
        <f t="shared" si="138"/>
        <v>5878.824</v>
      </c>
      <c r="AE261" s="12">
        <v>1</v>
      </c>
      <c r="AF261" s="12">
        <v>2.04</v>
      </c>
      <c r="AG261" s="12">
        <v>0.98</v>
      </c>
      <c r="AH261" s="35">
        <f t="shared" si="139"/>
        <v>2.9992</v>
      </c>
      <c r="AI261" s="12">
        <v>0.9</v>
      </c>
      <c r="AJ261" s="10">
        <v>0.5</v>
      </c>
      <c r="AK261" s="41">
        <f t="shared" si="140"/>
        <v>7934.29602336</v>
      </c>
      <c r="AU261" s="12">
        <v>40871</v>
      </c>
      <c r="AV261" s="13">
        <v>0.168</v>
      </c>
      <c r="AW261" s="12">
        <v>1</v>
      </c>
      <c r="AX261" s="12">
        <v>0</v>
      </c>
      <c r="AY261" s="15">
        <f t="shared" si="141"/>
        <v>6866.328</v>
      </c>
      <c r="AZ261" s="12">
        <v>1</v>
      </c>
      <c r="BA261" s="12">
        <v>2.04</v>
      </c>
      <c r="BB261" s="12">
        <v>0.98</v>
      </c>
      <c r="BC261" s="35">
        <f t="shared" si="142"/>
        <v>2.9992</v>
      </c>
      <c r="BD261" s="12">
        <v>0.9</v>
      </c>
      <c r="BE261" s="10">
        <v>0.5</v>
      </c>
      <c r="BF261" s="41">
        <f t="shared" si="143"/>
        <v>9267.07092192</v>
      </c>
      <c r="BP261" s="12">
        <v>40871</v>
      </c>
      <c r="BQ261" s="13">
        <v>0.1989</v>
      </c>
      <c r="BR261" s="12">
        <v>1</v>
      </c>
      <c r="BS261" s="12">
        <v>0</v>
      </c>
      <c r="BT261" s="15">
        <f t="shared" si="144"/>
        <v>8129.2419</v>
      </c>
      <c r="BU261" s="12">
        <v>1</v>
      </c>
      <c r="BV261" s="12">
        <v>2.84</v>
      </c>
      <c r="BW261" s="12">
        <v>0.98</v>
      </c>
      <c r="BX261" s="35">
        <f t="shared" si="145"/>
        <v>3.7832</v>
      </c>
      <c r="BY261" s="12">
        <v>0.9</v>
      </c>
      <c r="BZ261" s="10">
        <v>0.5</v>
      </c>
      <c r="CA261" s="41">
        <f t="shared" si="146"/>
        <v>13839.546580236</v>
      </c>
    </row>
    <row r="262" s="1" customFormat="1" customHeight="1" spans="26:83">
      <c r="Z262" s="12">
        <v>34993</v>
      </c>
      <c r="AA262" s="13">
        <v>0.168</v>
      </c>
      <c r="AB262" s="12">
        <v>1</v>
      </c>
      <c r="AC262" s="12">
        <v>0</v>
      </c>
      <c r="AD262" s="15">
        <f t="shared" si="138"/>
        <v>5878.824</v>
      </c>
      <c r="AE262" s="12">
        <v>1</v>
      </c>
      <c r="AF262" s="12">
        <v>2.04</v>
      </c>
      <c r="AG262" s="12">
        <v>0.98</v>
      </c>
      <c r="AH262" s="35">
        <f t="shared" si="139"/>
        <v>2.9992</v>
      </c>
      <c r="AI262" s="12">
        <v>0.9</v>
      </c>
      <c r="AJ262" s="10">
        <v>0.5</v>
      </c>
      <c r="AK262" s="41">
        <f t="shared" si="140"/>
        <v>7934.29602336</v>
      </c>
      <c r="AU262" s="12">
        <v>40871</v>
      </c>
      <c r="AV262" s="13">
        <v>0.168</v>
      </c>
      <c r="AW262" s="12">
        <v>1</v>
      </c>
      <c r="AX262" s="12">
        <v>0</v>
      </c>
      <c r="AY262" s="15">
        <f t="shared" si="141"/>
        <v>6866.328</v>
      </c>
      <c r="AZ262" s="12">
        <v>1</v>
      </c>
      <c r="BA262" s="12">
        <v>2.04</v>
      </c>
      <c r="BB262" s="12">
        <v>0.98</v>
      </c>
      <c r="BC262" s="35">
        <f t="shared" si="142"/>
        <v>2.9992</v>
      </c>
      <c r="BD262" s="12">
        <v>0.9</v>
      </c>
      <c r="BE262" s="10">
        <v>0.5</v>
      </c>
      <c r="BF262" s="41">
        <f t="shared" si="143"/>
        <v>9267.07092192</v>
      </c>
      <c r="BP262" s="12">
        <v>40871</v>
      </c>
      <c r="BQ262" s="13">
        <v>0.1989</v>
      </c>
      <c r="BR262" s="12">
        <v>1</v>
      </c>
      <c r="BS262" s="12">
        <v>0</v>
      </c>
      <c r="BT262" s="15">
        <f t="shared" si="144"/>
        <v>8129.2419</v>
      </c>
      <c r="BU262" s="12">
        <v>1</v>
      </c>
      <c r="BV262" s="12">
        <v>2.84</v>
      </c>
      <c r="BW262" s="12">
        <v>0.98</v>
      </c>
      <c r="BX262" s="35">
        <f t="shared" si="145"/>
        <v>3.7832</v>
      </c>
      <c r="BY262" s="12">
        <v>0.9</v>
      </c>
      <c r="BZ262" s="10">
        <v>0.5</v>
      </c>
      <c r="CA262" s="41">
        <f t="shared" si="146"/>
        <v>13839.546580236</v>
      </c>
    </row>
    <row r="263" s="1" customFormat="1" customHeight="1" spans="26:83">
      <c r="Z263" s="12">
        <v>34993</v>
      </c>
      <c r="AA263" s="13">
        <v>0.168</v>
      </c>
      <c r="AB263" s="12">
        <v>1</v>
      </c>
      <c r="AC263" s="12">
        <v>0</v>
      </c>
      <c r="AD263" s="15">
        <f t="shared" si="138"/>
        <v>5878.824</v>
      </c>
      <c r="AE263" s="12">
        <v>1</v>
      </c>
      <c r="AF263" s="12">
        <v>2.04</v>
      </c>
      <c r="AG263" s="12">
        <v>0.98</v>
      </c>
      <c r="AH263" s="35">
        <f t="shared" si="139"/>
        <v>2.9992</v>
      </c>
      <c r="AI263" s="12">
        <v>0.9</v>
      </c>
      <c r="AJ263" s="10">
        <v>0.5</v>
      </c>
      <c r="AK263" s="41">
        <f t="shared" si="140"/>
        <v>7934.29602336</v>
      </c>
      <c r="AU263" s="12">
        <v>40871</v>
      </c>
      <c r="AV263" s="13">
        <v>0.168</v>
      </c>
      <c r="AW263" s="12">
        <v>1</v>
      </c>
      <c r="AX263" s="12">
        <v>0</v>
      </c>
      <c r="AY263" s="15">
        <f t="shared" si="141"/>
        <v>6866.328</v>
      </c>
      <c r="AZ263" s="12">
        <v>1</v>
      </c>
      <c r="BA263" s="12">
        <v>2.04</v>
      </c>
      <c r="BB263" s="12">
        <v>0.98</v>
      </c>
      <c r="BC263" s="35">
        <f t="shared" si="142"/>
        <v>2.9992</v>
      </c>
      <c r="BD263" s="12">
        <v>0.9</v>
      </c>
      <c r="BE263" s="10">
        <v>0.5</v>
      </c>
      <c r="BF263" s="41">
        <f t="shared" si="143"/>
        <v>9267.07092192</v>
      </c>
      <c r="BP263" s="12">
        <v>40871</v>
      </c>
      <c r="BQ263" s="13">
        <v>0.1989</v>
      </c>
      <c r="BR263" s="12">
        <v>1</v>
      </c>
      <c r="BS263" s="12">
        <v>0</v>
      </c>
      <c r="BT263" s="15">
        <f t="shared" si="144"/>
        <v>8129.2419</v>
      </c>
      <c r="BU263" s="12">
        <v>1</v>
      </c>
      <c r="BV263" s="12">
        <v>2.84</v>
      </c>
      <c r="BW263" s="12">
        <v>0.98</v>
      </c>
      <c r="BX263" s="35">
        <f t="shared" si="145"/>
        <v>3.7832</v>
      </c>
      <c r="BY263" s="12">
        <v>0.9</v>
      </c>
      <c r="BZ263" s="10">
        <v>0.5</v>
      </c>
      <c r="CA263" s="41">
        <f t="shared" si="146"/>
        <v>13839.546580236</v>
      </c>
    </row>
    <row r="264" s="1" customFormat="1" customHeight="1" spans="26:83">
      <c r="Z264" s="12">
        <v>34993</v>
      </c>
      <c r="AA264" s="13">
        <v>0.168</v>
      </c>
      <c r="AB264" s="12">
        <v>1</v>
      </c>
      <c r="AC264" s="12">
        <v>0</v>
      </c>
      <c r="AD264" s="15">
        <f t="shared" si="138"/>
        <v>5878.824</v>
      </c>
      <c r="AE264" s="12">
        <v>1</v>
      </c>
      <c r="AF264" s="12">
        <v>2.04</v>
      </c>
      <c r="AG264" s="12">
        <v>0.98</v>
      </c>
      <c r="AH264" s="35">
        <f t="shared" si="139"/>
        <v>2.9992</v>
      </c>
      <c r="AI264" s="12">
        <v>0.9</v>
      </c>
      <c r="AJ264" s="10">
        <v>0.5</v>
      </c>
      <c r="AK264" s="41">
        <f t="shared" si="140"/>
        <v>7934.29602336</v>
      </c>
      <c r="AU264" s="12">
        <v>40871</v>
      </c>
      <c r="AV264" s="13">
        <v>0.168</v>
      </c>
      <c r="AW264" s="12">
        <v>1</v>
      </c>
      <c r="AX264" s="12">
        <v>0</v>
      </c>
      <c r="AY264" s="15">
        <f t="shared" si="141"/>
        <v>6866.328</v>
      </c>
      <c r="AZ264" s="12">
        <v>1</v>
      </c>
      <c r="BA264" s="12">
        <v>2.04</v>
      </c>
      <c r="BB264" s="12">
        <v>0.98</v>
      </c>
      <c r="BC264" s="35">
        <f t="shared" si="142"/>
        <v>2.9992</v>
      </c>
      <c r="BD264" s="12">
        <v>0.9</v>
      </c>
      <c r="BE264" s="10">
        <v>0.5</v>
      </c>
      <c r="BF264" s="41">
        <f t="shared" si="143"/>
        <v>9267.07092192</v>
      </c>
      <c r="BP264" s="12">
        <v>40871</v>
      </c>
      <c r="BQ264" s="13">
        <v>0.1989</v>
      </c>
      <c r="BR264" s="12">
        <v>1</v>
      </c>
      <c r="BS264" s="12">
        <v>0</v>
      </c>
      <c r="BT264" s="15">
        <f t="shared" si="144"/>
        <v>8129.2419</v>
      </c>
      <c r="BU264" s="12">
        <v>1</v>
      </c>
      <c r="BV264" s="12">
        <v>2.84</v>
      </c>
      <c r="BW264" s="12">
        <v>0.98</v>
      </c>
      <c r="BX264" s="35">
        <f t="shared" si="145"/>
        <v>3.7832</v>
      </c>
      <c r="BY264" s="12">
        <v>0.9</v>
      </c>
      <c r="BZ264" s="10">
        <v>0.5</v>
      </c>
      <c r="CA264" s="41">
        <f t="shared" si="146"/>
        <v>13839.546580236</v>
      </c>
    </row>
    <row r="265" s="1" customFormat="1" customHeight="1" spans="26:83">
      <c r="Z265" s="12">
        <v>34993</v>
      </c>
      <c r="AA265" s="13">
        <v>0.168</v>
      </c>
      <c r="AB265" s="12">
        <v>1</v>
      </c>
      <c r="AC265" s="12">
        <v>0</v>
      </c>
      <c r="AD265" s="15">
        <f t="shared" si="138"/>
        <v>5878.824</v>
      </c>
      <c r="AE265" s="12">
        <v>1</v>
      </c>
      <c r="AF265" s="12">
        <v>2.04</v>
      </c>
      <c r="AG265" s="12">
        <v>0.98</v>
      </c>
      <c r="AH265" s="35">
        <f t="shared" si="139"/>
        <v>2.9992</v>
      </c>
      <c r="AI265" s="12">
        <v>0.9</v>
      </c>
      <c r="AJ265" s="10">
        <v>0.5</v>
      </c>
      <c r="AK265" s="41">
        <f t="shared" si="140"/>
        <v>7934.29602336</v>
      </c>
      <c r="AU265" s="12">
        <v>40871</v>
      </c>
      <c r="AV265" s="13">
        <v>0.168</v>
      </c>
      <c r="AW265" s="12">
        <v>1</v>
      </c>
      <c r="AX265" s="12">
        <v>0</v>
      </c>
      <c r="AY265" s="15">
        <f t="shared" si="141"/>
        <v>6866.328</v>
      </c>
      <c r="AZ265" s="12">
        <v>1</v>
      </c>
      <c r="BA265" s="12">
        <v>2.04</v>
      </c>
      <c r="BB265" s="12">
        <v>0.98</v>
      </c>
      <c r="BC265" s="35">
        <f t="shared" si="142"/>
        <v>2.9992</v>
      </c>
      <c r="BD265" s="12">
        <v>0.9</v>
      </c>
      <c r="BE265" s="10">
        <v>0.5</v>
      </c>
      <c r="BF265" s="41">
        <f t="shared" si="143"/>
        <v>9267.07092192</v>
      </c>
      <c r="BP265" s="12">
        <v>40871</v>
      </c>
      <c r="BQ265" s="13">
        <v>0.1989</v>
      </c>
      <c r="BR265" s="12">
        <v>1</v>
      </c>
      <c r="BS265" s="12">
        <v>0</v>
      </c>
      <c r="BT265" s="15">
        <f t="shared" si="144"/>
        <v>8129.2419</v>
      </c>
      <c r="BU265" s="12">
        <v>1</v>
      </c>
      <c r="BV265" s="12">
        <v>2.84</v>
      </c>
      <c r="BW265" s="12">
        <v>0.98</v>
      </c>
      <c r="BX265" s="35">
        <f t="shared" si="145"/>
        <v>3.7832</v>
      </c>
      <c r="BY265" s="12">
        <v>0.9</v>
      </c>
      <c r="BZ265" s="10">
        <v>0.5</v>
      </c>
      <c r="CA265" s="41">
        <f t="shared" si="146"/>
        <v>13839.546580236</v>
      </c>
    </row>
    <row r="266" s="1" customFormat="1" customHeight="1" spans="26:83">
      <c r="Z266" s="12">
        <v>34993</v>
      </c>
      <c r="AA266" s="13">
        <v>0.168</v>
      </c>
      <c r="AB266" s="12">
        <v>1</v>
      </c>
      <c r="AC266" s="12">
        <v>0</v>
      </c>
      <c r="AD266" s="15">
        <f t="shared" si="138"/>
        <v>5878.824</v>
      </c>
      <c r="AE266" s="12">
        <v>1</v>
      </c>
      <c r="AF266" s="12">
        <v>2.04</v>
      </c>
      <c r="AG266" s="12">
        <v>0.98</v>
      </c>
      <c r="AH266" s="35">
        <f t="shared" si="139"/>
        <v>2.9992</v>
      </c>
      <c r="AI266" s="12">
        <v>0.9</v>
      </c>
      <c r="AJ266" s="10">
        <v>0.5</v>
      </c>
      <c r="AK266" s="41">
        <f t="shared" si="140"/>
        <v>7934.29602336</v>
      </c>
      <c r="AU266" s="12">
        <v>40871</v>
      </c>
      <c r="AV266" s="13">
        <v>0.168</v>
      </c>
      <c r="AW266" s="12">
        <v>1</v>
      </c>
      <c r="AX266" s="12">
        <v>0</v>
      </c>
      <c r="AY266" s="15">
        <f t="shared" si="141"/>
        <v>6866.328</v>
      </c>
      <c r="AZ266" s="12">
        <v>1</v>
      </c>
      <c r="BA266" s="12">
        <v>2.04</v>
      </c>
      <c r="BB266" s="12">
        <v>0.98</v>
      </c>
      <c r="BC266" s="35">
        <f t="shared" si="142"/>
        <v>2.9992</v>
      </c>
      <c r="BD266" s="12">
        <v>0.9</v>
      </c>
      <c r="BE266" s="10">
        <v>0.5</v>
      </c>
      <c r="BF266" s="41">
        <f t="shared" si="143"/>
        <v>9267.07092192</v>
      </c>
      <c r="BP266" s="12">
        <v>40871</v>
      </c>
      <c r="BQ266" s="13">
        <v>0.1989</v>
      </c>
      <c r="BR266" s="12">
        <v>1</v>
      </c>
      <c r="BS266" s="12">
        <v>0</v>
      </c>
      <c r="BT266" s="15">
        <f t="shared" si="144"/>
        <v>8129.2419</v>
      </c>
      <c r="BU266" s="12">
        <v>1</v>
      </c>
      <c r="BV266" s="12">
        <v>2.84</v>
      </c>
      <c r="BW266" s="12">
        <v>0.98</v>
      </c>
      <c r="BX266" s="35">
        <f t="shared" si="145"/>
        <v>3.7832</v>
      </c>
      <c r="BY266" s="12">
        <v>0.9</v>
      </c>
      <c r="BZ266" s="10">
        <v>0.5</v>
      </c>
      <c r="CA266" s="41">
        <f t="shared" si="146"/>
        <v>13839.546580236</v>
      </c>
    </row>
    <row r="267" s="1" customFormat="1" customHeight="1" spans="26:83">
      <c r="Z267" s="12">
        <v>34993</v>
      </c>
      <c r="AA267" s="13">
        <v>0.3</v>
      </c>
      <c r="AB267" s="12">
        <v>1</v>
      </c>
      <c r="AC267" s="12">
        <v>0</v>
      </c>
      <c r="AD267" s="15">
        <f t="shared" si="138"/>
        <v>10497.9</v>
      </c>
      <c r="AE267" s="12">
        <v>1</v>
      </c>
      <c r="AF267" s="12">
        <v>2.04</v>
      </c>
      <c r="AG267" s="12">
        <v>0.98</v>
      </c>
      <c r="AH267" s="35">
        <f t="shared" si="139"/>
        <v>2.9992</v>
      </c>
      <c r="AI267" s="12">
        <v>0.9</v>
      </c>
      <c r="AJ267" s="10">
        <v>0.5</v>
      </c>
      <c r="AK267" s="41">
        <f t="shared" si="140"/>
        <v>14168.385756</v>
      </c>
      <c r="AU267" s="12">
        <v>40871</v>
      </c>
      <c r="AV267" s="13">
        <v>0.3</v>
      </c>
      <c r="AW267" s="12">
        <v>1</v>
      </c>
      <c r="AX267" s="12">
        <v>0</v>
      </c>
      <c r="AY267" s="15">
        <f t="shared" si="141"/>
        <v>12261.3</v>
      </c>
      <c r="AZ267" s="12">
        <v>1</v>
      </c>
      <c r="BA267" s="12">
        <v>2.04</v>
      </c>
      <c r="BB267" s="12">
        <v>0.98</v>
      </c>
      <c r="BC267" s="35">
        <f t="shared" si="142"/>
        <v>2.9992</v>
      </c>
      <c r="BD267" s="12">
        <v>0.9</v>
      </c>
      <c r="BE267" s="10">
        <v>0.5</v>
      </c>
      <c r="BF267" s="41">
        <f t="shared" si="143"/>
        <v>16548.340932</v>
      </c>
      <c r="BP267" s="12">
        <v>40871</v>
      </c>
      <c r="BQ267" s="13">
        <v>0.355</v>
      </c>
      <c r="BR267" s="12">
        <v>1</v>
      </c>
      <c r="BS267" s="12">
        <v>0</v>
      </c>
      <c r="BT267" s="15">
        <f t="shared" si="144"/>
        <v>14509.205</v>
      </c>
      <c r="BU267" s="12">
        <v>1</v>
      </c>
      <c r="BV267" s="12">
        <v>2.84</v>
      </c>
      <c r="BW267" s="12">
        <v>0.98</v>
      </c>
      <c r="BX267" s="35">
        <f t="shared" si="145"/>
        <v>3.7832</v>
      </c>
      <c r="BY267" s="12">
        <v>0.9</v>
      </c>
      <c r="BZ267" s="10">
        <v>0.5</v>
      </c>
      <c r="CA267" s="41">
        <f t="shared" si="146"/>
        <v>24701.0509602</v>
      </c>
    </row>
    <row r="268" s="1" customFormat="1" customHeight="1" spans="26:83">
      <c r="Z268" s="12">
        <v>34993</v>
      </c>
      <c r="AA268" s="13">
        <v>0.58</v>
      </c>
      <c r="AB268" s="12">
        <v>1</v>
      </c>
      <c r="AC268" s="12">
        <v>0</v>
      </c>
      <c r="AD268" s="15">
        <f t="shared" si="138"/>
        <v>20295.94</v>
      </c>
      <c r="AE268" s="12">
        <v>1</v>
      </c>
      <c r="AF268" s="12">
        <v>2.04</v>
      </c>
      <c r="AG268" s="12">
        <v>0.98</v>
      </c>
      <c r="AH268" s="35">
        <f t="shared" si="139"/>
        <v>2.9992</v>
      </c>
      <c r="AI268" s="12">
        <v>0.9</v>
      </c>
      <c r="AJ268" s="10">
        <v>0.5</v>
      </c>
      <c r="AK268" s="41">
        <f t="shared" si="140"/>
        <v>27392.2124616</v>
      </c>
      <c r="AU268" s="12">
        <v>40871</v>
      </c>
      <c r="AV268" s="13">
        <v>0.58</v>
      </c>
      <c r="AW268" s="12">
        <v>1</v>
      </c>
      <c r="AX268" s="12">
        <v>0</v>
      </c>
      <c r="AY268" s="15">
        <f t="shared" si="141"/>
        <v>23705.18</v>
      </c>
      <c r="AZ268" s="12">
        <v>1</v>
      </c>
      <c r="BA268" s="12">
        <v>2.04</v>
      </c>
      <c r="BB268" s="12">
        <v>0.98</v>
      </c>
      <c r="BC268" s="35">
        <f t="shared" si="142"/>
        <v>2.9992</v>
      </c>
      <c r="BD268" s="12">
        <v>0.9</v>
      </c>
      <c r="BE268" s="10">
        <v>0.5</v>
      </c>
      <c r="BF268" s="41">
        <f t="shared" si="143"/>
        <v>31993.4591352</v>
      </c>
      <c r="BP268" s="12">
        <v>40871</v>
      </c>
      <c r="BQ268" s="13">
        <v>0.6851</v>
      </c>
      <c r="BR268" s="12">
        <v>1</v>
      </c>
      <c r="BS268" s="12">
        <v>0</v>
      </c>
      <c r="BT268" s="15">
        <f t="shared" si="144"/>
        <v>28000.7221</v>
      </c>
      <c r="BU268" s="12">
        <v>1</v>
      </c>
      <c r="BV268" s="12">
        <v>2.84</v>
      </c>
      <c r="BW268" s="12">
        <v>0.98</v>
      </c>
      <c r="BX268" s="35">
        <f t="shared" si="145"/>
        <v>3.7832</v>
      </c>
      <c r="BY268" s="12">
        <v>0.9</v>
      </c>
      <c r="BZ268" s="10">
        <v>0.5</v>
      </c>
      <c r="CA268" s="41">
        <f t="shared" si="146"/>
        <v>47669.549331924</v>
      </c>
    </row>
    <row r="269" s="1" customFormat="1" customHeight="1" spans="26:83">
      <c r="Z269" s="42" t="s">
        <v>48</v>
      </c>
      <c r="AA269" s="43"/>
      <c r="AB269" s="43"/>
      <c r="AC269" s="43"/>
      <c r="AD269" s="43"/>
      <c r="AE269" s="43"/>
      <c r="AF269" s="43"/>
      <c r="AG269" s="38">
        <f>SUM(AK259:AK268)</f>
        <v>105034.96640448</v>
      </c>
      <c r="AH269" s="38"/>
      <c r="AI269" s="38"/>
      <c r="AJ269" s="38"/>
      <c r="AK269" s="38"/>
      <c r="AU269" s="42" t="s">
        <v>48</v>
      </c>
      <c r="AV269" s="43"/>
      <c r="AW269" s="43"/>
      <c r="AX269" s="43"/>
      <c r="AY269" s="43"/>
      <c r="AZ269" s="43"/>
      <c r="BA269" s="43"/>
      <c r="BB269" s="38">
        <f>SUM(BF259:BF268)</f>
        <v>122678.36744256</v>
      </c>
      <c r="BC269" s="38"/>
      <c r="BD269" s="38"/>
      <c r="BE269" s="38"/>
      <c r="BF269" s="38"/>
      <c r="BP269" s="42" t="s">
        <v>48</v>
      </c>
      <c r="BQ269" s="43"/>
      <c r="BR269" s="43"/>
      <c r="BS269" s="43"/>
      <c r="BT269" s="43"/>
      <c r="BU269" s="43"/>
      <c r="BV269" s="43"/>
      <c r="BW269" s="38">
        <f>SUM(CA259:CA268)</f>
        <v>183086.972934012</v>
      </c>
      <c r="BX269" s="38"/>
      <c r="BY269" s="38"/>
      <c r="BZ269" s="38"/>
      <c r="CA269" s="38"/>
    </row>
    <row r="270" s="1" customFormat="1" customHeight="1" spans="26:83">
      <c r="Z270" s="43"/>
      <c r="AA270" s="43"/>
      <c r="AB270" s="43"/>
      <c r="AC270" s="43"/>
      <c r="AD270" s="43"/>
      <c r="AE270" s="43"/>
      <c r="AF270" s="43"/>
      <c r="AG270" s="38"/>
      <c r="AH270" s="38"/>
      <c r="AI270" s="38"/>
      <c r="AJ270" s="38"/>
      <c r="AK270" s="38"/>
      <c r="AU270" s="43"/>
      <c r="AV270" s="43"/>
      <c r="AW270" s="43"/>
      <c r="AX270" s="43"/>
      <c r="AY270" s="43"/>
      <c r="AZ270" s="43"/>
      <c r="BA270" s="43"/>
      <c r="BB270" s="38"/>
      <c r="BC270" s="38"/>
      <c r="BD270" s="38"/>
      <c r="BE270" s="38"/>
      <c r="BF270" s="38"/>
      <c r="BP270" s="43"/>
      <c r="BQ270" s="43"/>
      <c r="BR270" s="43"/>
      <c r="BS270" s="43"/>
      <c r="BT270" s="43"/>
      <c r="BU270" s="43"/>
      <c r="BV270" s="43"/>
      <c r="BW270" s="38"/>
      <c r="BX270" s="38"/>
      <c r="BY270" s="38"/>
      <c r="BZ270" s="38"/>
      <c r="CA270" s="38"/>
    </row>
    <row r="271" s="1" customFormat="1" customHeight="1" spans="26:83">
      <c r="Z271" s="43"/>
      <c r="AA271" s="43"/>
      <c r="AB271" s="43"/>
      <c r="AC271" s="43"/>
      <c r="AD271" s="43"/>
      <c r="AE271" s="43"/>
      <c r="AF271" s="43"/>
      <c r="AG271" s="38"/>
      <c r="AH271" s="38"/>
      <c r="AI271" s="38"/>
      <c r="AJ271" s="38"/>
      <c r="AK271" s="38"/>
      <c r="AU271" s="43"/>
      <c r="AV271" s="43"/>
      <c r="AW271" s="43"/>
      <c r="AX271" s="43"/>
      <c r="AY271" s="43"/>
      <c r="AZ271" s="43"/>
      <c r="BA271" s="43"/>
      <c r="BB271" s="38"/>
      <c r="BC271" s="38"/>
      <c r="BD271" s="38"/>
      <c r="BE271" s="38"/>
      <c r="BF271" s="38"/>
      <c r="BP271" s="43"/>
      <c r="BQ271" s="43"/>
      <c r="BR271" s="43"/>
      <c r="BS271" s="43"/>
      <c r="BT271" s="43"/>
      <c r="BU271" s="43"/>
      <c r="BV271" s="43"/>
      <c r="BW271" s="38"/>
      <c r="BX271" s="38"/>
      <c r="BY271" s="38"/>
      <c r="BZ271" s="38"/>
      <c r="CA271" s="38"/>
    </row>
    <row r="274" s="1" customFormat="1" customHeight="1" spans="1:83">
      <c r="A274" s="2" t="s">
        <v>57</v>
      </c>
      <c r="B274" s="2"/>
      <c r="C274" s="2"/>
      <c r="D274" s="2"/>
      <c r="E274" s="3" t="s">
        <v>1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2" t="s">
        <v>58</v>
      </c>
      <c r="V274" s="2"/>
      <c r="W274" s="2"/>
      <c r="X274" s="2"/>
      <c r="Y274" s="2"/>
      <c r="Z274" s="3" t="s">
        <v>3</v>
      </c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2" t="s">
        <v>59</v>
      </c>
      <c r="AQ274" s="2"/>
      <c r="AR274" s="2"/>
      <c r="AS274" s="2"/>
      <c r="AT274" s="2"/>
      <c r="AU274" s="3" t="s">
        <v>3</v>
      </c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2" t="s">
        <v>60</v>
      </c>
      <c r="BL274" s="2"/>
      <c r="BM274" s="2"/>
      <c r="BN274" s="2"/>
      <c r="BO274" s="2"/>
      <c r="BP274" s="3" t="s">
        <v>3</v>
      </c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</row>
    <row r="275" s="1" customFormat="1" customHeight="1" spans="1:83">
      <c r="A275" s="2"/>
      <c r="B275" s="2"/>
      <c r="C275" s="2"/>
      <c r="D275" s="2"/>
      <c r="E275" s="4" t="s">
        <v>6</v>
      </c>
      <c r="F275" s="5"/>
      <c r="G275" s="5"/>
      <c r="H275" s="5"/>
      <c r="I275" s="6"/>
      <c r="J275" s="7" t="s">
        <v>7</v>
      </c>
      <c r="K275" s="7"/>
      <c r="L275" s="7"/>
      <c r="M275" s="7"/>
      <c r="N275" s="8" t="s">
        <v>8</v>
      </c>
      <c r="O275" s="9" t="s">
        <v>9</v>
      </c>
      <c r="P275" s="9"/>
      <c r="Q275" s="9"/>
      <c r="R275" s="10" t="s">
        <v>10</v>
      </c>
      <c r="S275" s="8" t="s">
        <v>11</v>
      </c>
      <c r="T275" s="11" t="s">
        <v>12</v>
      </c>
      <c r="U275" s="2"/>
      <c r="V275" s="2"/>
      <c r="W275" s="2"/>
      <c r="X275" s="2"/>
      <c r="Y275" s="2"/>
      <c r="Z275" s="4" t="s">
        <v>6</v>
      </c>
      <c r="AA275" s="5"/>
      <c r="AB275" s="5"/>
      <c r="AC275" s="5"/>
      <c r="AD275" s="6"/>
      <c r="AE275" s="7" t="s">
        <v>7</v>
      </c>
      <c r="AF275" s="7"/>
      <c r="AG275" s="7"/>
      <c r="AH275" s="7"/>
      <c r="AI275" s="8" t="s">
        <v>8</v>
      </c>
      <c r="AJ275" s="9" t="s">
        <v>9</v>
      </c>
      <c r="AK275" s="9"/>
      <c r="AL275" s="9"/>
      <c r="AM275" s="10" t="s">
        <v>10</v>
      </c>
      <c r="AN275" s="8" t="s">
        <v>11</v>
      </c>
      <c r="AO275" s="11" t="s">
        <v>12</v>
      </c>
      <c r="AP275" s="2"/>
      <c r="AQ275" s="2"/>
      <c r="AR275" s="2"/>
      <c r="AS275" s="2"/>
      <c r="AT275" s="2"/>
      <c r="AU275" s="4" t="s">
        <v>6</v>
      </c>
      <c r="AV275" s="5"/>
      <c r="AW275" s="5"/>
      <c r="AX275" s="5"/>
      <c r="AY275" s="6"/>
      <c r="AZ275" s="7" t="s">
        <v>7</v>
      </c>
      <c r="BA275" s="7"/>
      <c r="BB275" s="7"/>
      <c r="BC275" s="7"/>
      <c r="BD275" s="8" t="s">
        <v>8</v>
      </c>
      <c r="BE275" s="9" t="s">
        <v>9</v>
      </c>
      <c r="BF275" s="9"/>
      <c r="BG275" s="9"/>
      <c r="BH275" s="10" t="s">
        <v>10</v>
      </c>
      <c r="BI275" s="8" t="s">
        <v>11</v>
      </c>
      <c r="BJ275" s="11" t="s">
        <v>12</v>
      </c>
      <c r="BK275" s="2"/>
      <c r="BL275" s="2"/>
      <c r="BM275" s="2"/>
      <c r="BN275" s="2"/>
      <c r="BO275" s="2"/>
      <c r="BP275" s="4" t="s">
        <v>6</v>
      </c>
      <c r="BQ275" s="5"/>
      <c r="BR275" s="5"/>
      <c r="BS275" s="5"/>
      <c r="BT275" s="6"/>
      <c r="BU275" s="7" t="s">
        <v>7</v>
      </c>
      <c r="BV275" s="7"/>
      <c r="BW275" s="7"/>
      <c r="BX275" s="7"/>
      <c r="BY275" s="8" t="s">
        <v>8</v>
      </c>
      <c r="BZ275" s="9" t="s">
        <v>9</v>
      </c>
      <c r="CA275" s="9"/>
      <c r="CB275" s="9"/>
      <c r="CC275" s="10" t="s">
        <v>10</v>
      </c>
      <c r="CD275" s="8" t="s">
        <v>11</v>
      </c>
      <c r="CE275" s="11" t="s">
        <v>12</v>
      </c>
    </row>
    <row r="276" s="1" customFormat="1" customHeight="1" spans="1:83">
      <c r="A276" s="1" t="s">
        <v>13</v>
      </c>
      <c r="B276" s="1" t="s">
        <v>14</v>
      </c>
      <c r="D276" s="1" t="s">
        <v>15</v>
      </c>
      <c r="E276" s="12" t="s">
        <v>16</v>
      </c>
      <c r="F276" s="12" t="s">
        <v>17</v>
      </c>
      <c r="G276" s="13" t="s">
        <v>18</v>
      </c>
      <c r="H276" s="14" t="s">
        <v>19</v>
      </c>
      <c r="I276" s="15" t="s">
        <v>6</v>
      </c>
      <c r="J276" s="12" t="s">
        <v>20</v>
      </c>
      <c r="K276" s="12" t="s">
        <v>16</v>
      </c>
      <c r="L276" s="12" t="s">
        <v>21</v>
      </c>
      <c r="M276" s="7" t="s">
        <v>22</v>
      </c>
      <c r="N276" s="16"/>
      <c r="O276" s="12" t="s">
        <v>23</v>
      </c>
      <c r="P276" s="12" t="s">
        <v>24</v>
      </c>
      <c r="Q276" s="9" t="s">
        <v>25</v>
      </c>
      <c r="R276" s="10" t="s">
        <v>26</v>
      </c>
      <c r="S276" s="16"/>
      <c r="T276" s="17"/>
      <c r="U276" s="1" t="s">
        <v>13</v>
      </c>
      <c r="V276" s="1" t="s">
        <v>14</v>
      </c>
      <c r="W276" s="1" t="s">
        <v>27</v>
      </c>
      <c r="X276" s="1" t="s">
        <v>28</v>
      </c>
      <c r="Y276" s="1" t="s">
        <v>15</v>
      </c>
      <c r="Z276" s="12" t="s">
        <v>16</v>
      </c>
      <c r="AA276" s="12" t="s">
        <v>17</v>
      </c>
      <c r="AB276" s="13" t="s">
        <v>18</v>
      </c>
      <c r="AC276" s="14" t="s">
        <v>19</v>
      </c>
      <c r="AD276" s="15" t="s">
        <v>6</v>
      </c>
      <c r="AE276" s="12" t="s">
        <v>20</v>
      </c>
      <c r="AF276" s="12" t="s">
        <v>16</v>
      </c>
      <c r="AG276" s="12" t="s">
        <v>21</v>
      </c>
      <c r="AH276" s="7" t="s">
        <v>22</v>
      </c>
      <c r="AI276" s="16"/>
      <c r="AJ276" s="12" t="s">
        <v>23</v>
      </c>
      <c r="AK276" s="12" t="s">
        <v>24</v>
      </c>
      <c r="AL276" s="9" t="s">
        <v>25</v>
      </c>
      <c r="AM276" s="10" t="s">
        <v>26</v>
      </c>
      <c r="AN276" s="16"/>
      <c r="AO276" s="17"/>
      <c r="AP276" s="1" t="s">
        <v>13</v>
      </c>
      <c r="AQ276" s="1" t="s">
        <v>14</v>
      </c>
      <c r="AR276" s="1" t="s">
        <v>27</v>
      </c>
      <c r="AS276" s="1" t="s">
        <v>28</v>
      </c>
      <c r="AT276" s="1" t="s">
        <v>15</v>
      </c>
      <c r="AU276" s="12" t="s">
        <v>16</v>
      </c>
      <c r="AV276" s="12" t="s">
        <v>17</v>
      </c>
      <c r="AW276" s="13" t="s">
        <v>18</v>
      </c>
      <c r="AX276" s="14" t="s">
        <v>19</v>
      </c>
      <c r="AY276" s="15" t="s">
        <v>6</v>
      </c>
      <c r="AZ276" s="12" t="s">
        <v>20</v>
      </c>
      <c r="BA276" s="12" t="s">
        <v>16</v>
      </c>
      <c r="BB276" s="12" t="s">
        <v>21</v>
      </c>
      <c r="BC276" s="7" t="s">
        <v>22</v>
      </c>
      <c r="BD276" s="16"/>
      <c r="BE276" s="12" t="s">
        <v>23</v>
      </c>
      <c r="BF276" s="12" t="s">
        <v>24</v>
      </c>
      <c r="BG276" s="9" t="s">
        <v>25</v>
      </c>
      <c r="BH276" s="10" t="s">
        <v>26</v>
      </c>
      <c r="BI276" s="16"/>
      <c r="BJ276" s="17"/>
      <c r="BK276" s="1" t="s">
        <v>13</v>
      </c>
      <c r="BL276" s="1" t="s">
        <v>14</v>
      </c>
      <c r="BM276" s="1" t="s">
        <v>27</v>
      </c>
      <c r="BN276" s="1" t="s">
        <v>28</v>
      </c>
      <c r="BO276" s="1" t="s">
        <v>15</v>
      </c>
      <c r="BP276" s="12" t="s">
        <v>16</v>
      </c>
      <c r="BQ276" s="12" t="s">
        <v>17</v>
      </c>
      <c r="BR276" s="13" t="s">
        <v>18</v>
      </c>
      <c r="BS276" s="14" t="s">
        <v>19</v>
      </c>
      <c r="BT276" s="15" t="s">
        <v>6</v>
      </c>
      <c r="BU276" s="12" t="s">
        <v>20</v>
      </c>
      <c r="BV276" s="12" t="s">
        <v>16</v>
      </c>
      <c r="BW276" s="12" t="s">
        <v>21</v>
      </c>
      <c r="BX276" s="7" t="s">
        <v>22</v>
      </c>
      <c r="BY276" s="16"/>
      <c r="BZ276" s="12" t="s">
        <v>23</v>
      </c>
      <c r="CA276" s="12" t="s">
        <v>24</v>
      </c>
      <c r="CB276" s="9" t="s">
        <v>25</v>
      </c>
      <c r="CC276" s="10" t="s">
        <v>26</v>
      </c>
      <c r="CD276" s="16"/>
      <c r="CE276" s="17"/>
    </row>
    <row r="277" s="1" customFormat="1" customHeight="1" spans="1:83">
      <c r="A277" s="18">
        <f>M307</f>
        <v>6774665.61834442</v>
      </c>
      <c r="B277" s="18">
        <f>J326</f>
        <v>373312.685000782</v>
      </c>
      <c r="D277" s="18">
        <v>18</v>
      </c>
      <c r="E277" s="12">
        <v>1394</v>
      </c>
      <c r="F277" s="12">
        <v>2.64</v>
      </c>
      <c r="G277" s="13">
        <v>1.28</v>
      </c>
      <c r="H277" s="14">
        <v>1.24</v>
      </c>
      <c r="I277" s="15">
        <f t="shared" ref="I277:I306" si="147">E277*F277*G277*H277</f>
        <v>5841.149952</v>
      </c>
      <c r="J277" s="12">
        <v>1</v>
      </c>
      <c r="K277" s="12">
        <v>1394</v>
      </c>
      <c r="L277" s="12">
        <v>0.96</v>
      </c>
      <c r="M277" s="19">
        <f t="shared" ref="M277:M306" si="148">1+6*K277/(K277+2000)+L277</f>
        <v>4.42434885091338</v>
      </c>
      <c r="N277" s="20">
        <v>5936</v>
      </c>
      <c r="O277" s="12">
        <v>0.99</v>
      </c>
      <c r="P277" s="12">
        <v>3.41</v>
      </c>
      <c r="Q277" s="9">
        <f t="shared" ref="Q277:Q306" si="149">1+O277*P277</f>
        <v>4.3759</v>
      </c>
      <c r="R277" s="10">
        <v>1.325</v>
      </c>
      <c r="S277" s="20">
        <v>1.15</v>
      </c>
      <c r="T277" s="21">
        <f t="shared" ref="T277:T306" si="150">((I277*J277*M277)+N277)*Q277*R277*S277</f>
        <v>211897.205982544</v>
      </c>
      <c r="U277" s="18">
        <f>AH307</f>
        <v>7224879.81343671</v>
      </c>
      <c r="V277" s="18">
        <f>AE356</f>
        <v>351122.440895132</v>
      </c>
      <c r="W277" s="18">
        <f>AH337</f>
        <v>699280.471706061</v>
      </c>
      <c r="X277" s="18">
        <f>AG372</f>
        <v>105034.96640448</v>
      </c>
      <c r="Y277" s="18">
        <v>18</v>
      </c>
      <c r="Z277" s="12">
        <v>1454</v>
      </c>
      <c r="AA277" s="12">
        <v>2.64</v>
      </c>
      <c r="AB277" s="13">
        <v>1.35</v>
      </c>
      <c r="AC277" s="14">
        <v>1.4</v>
      </c>
      <c r="AD277" s="15">
        <f t="shared" ref="AD277:AD306" si="151">Z277*AA277*AB277*AC277</f>
        <v>7254.8784</v>
      </c>
      <c r="AE277" s="12">
        <v>1</v>
      </c>
      <c r="AF277" s="12">
        <v>1454</v>
      </c>
      <c r="AG277" s="12">
        <v>1.23</v>
      </c>
      <c r="AH277" s="19">
        <f t="shared" ref="AH277:AH306" si="152">1+6*AF277/(AF277+2000)+AG277</f>
        <v>4.75576722640417</v>
      </c>
      <c r="AI277" s="20">
        <v>5936</v>
      </c>
      <c r="AJ277" s="12">
        <v>0.99</v>
      </c>
      <c r="AK277" s="12">
        <v>3.41</v>
      </c>
      <c r="AL277" s="9">
        <f t="shared" ref="AL277:AL306" si="153">1+AJ277*AK277</f>
        <v>4.3759</v>
      </c>
      <c r="AM277" s="10">
        <v>1.325</v>
      </c>
      <c r="AN277" s="20">
        <v>1.15</v>
      </c>
      <c r="AO277" s="21">
        <f t="shared" ref="AO277:AO306" si="154">((AD277*AE277*AH277)+AI277)*AL277*AM277*AN277</f>
        <v>269635.01167804</v>
      </c>
      <c r="AP277" s="18">
        <f>BC307</f>
        <v>8413004.8338964</v>
      </c>
      <c r="AQ277" s="18">
        <f>AZ356</f>
        <v>375594.275946725</v>
      </c>
      <c r="AR277" s="18">
        <f>BC337</f>
        <v>1325280.46170186</v>
      </c>
      <c r="AS277" s="18">
        <f>BB372</f>
        <v>122678.36744256</v>
      </c>
      <c r="AT277" s="18">
        <v>18</v>
      </c>
      <c r="AU277" s="12">
        <v>1597</v>
      </c>
      <c r="AV277" s="12">
        <v>2.64</v>
      </c>
      <c r="AW277" s="13">
        <v>1.35</v>
      </c>
      <c r="AX277" s="14">
        <v>1.4</v>
      </c>
      <c r="AY277" s="15">
        <f t="shared" ref="AY277:AY306" si="155">AU277*AV277*AW277*AX277</f>
        <v>7968.3912</v>
      </c>
      <c r="AZ277" s="12">
        <v>1</v>
      </c>
      <c r="BA277" s="12">
        <v>1597</v>
      </c>
      <c r="BB277" s="12">
        <v>1.23</v>
      </c>
      <c r="BC277" s="19">
        <f t="shared" ref="BC277:BC306" si="156">1+6*BA277/(BA277+2000)+BB277</f>
        <v>4.89388657214345</v>
      </c>
      <c r="BD277" s="20">
        <v>5936</v>
      </c>
      <c r="BE277" s="12">
        <v>0.99</v>
      </c>
      <c r="BF277" s="12">
        <v>3.41</v>
      </c>
      <c r="BG277" s="9">
        <f t="shared" ref="BG277:BG306" si="157">1+BE277*BF277</f>
        <v>4.3759</v>
      </c>
      <c r="BH277" s="10">
        <v>1.325</v>
      </c>
      <c r="BI277" s="22">
        <v>1.235</v>
      </c>
      <c r="BJ277" s="21">
        <f t="shared" ref="BJ277:BJ306" si="158">((AY277*AZ277*BC277)+BD277)*BG277*BH277*BI277</f>
        <v>321743.563148953</v>
      </c>
      <c r="BK277" s="18">
        <f>BX307</f>
        <v>11039414.0621477</v>
      </c>
      <c r="BL277" s="18">
        <f>BU356</f>
        <v>444930.562724725</v>
      </c>
      <c r="BM277" s="18">
        <f>BX337</f>
        <v>2197225.37544245</v>
      </c>
      <c r="BN277" s="18">
        <f>BW372</f>
        <v>183086.972934012</v>
      </c>
      <c r="BO277" s="18">
        <v>18</v>
      </c>
      <c r="BP277" s="12">
        <v>1597</v>
      </c>
      <c r="BQ277" s="12">
        <v>2.64</v>
      </c>
      <c r="BR277" s="13">
        <v>1.35</v>
      </c>
      <c r="BS277" s="14">
        <v>1.4</v>
      </c>
      <c r="BT277" s="15">
        <f t="shared" ref="BT277:BT306" si="159">BP277*BQ277*BR277*BS277</f>
        <v>7968.3912</v>
      </c>
      <c r="BU277" s="12">
        <v>1</v>
      </c>
      <c r="BV277" s="12">
        <v>1597</v>
      </c>
      <c r="BW277" s="12">
        <v>1.32</v>
      </c>
      <c r="BX277" s="19">
        <f t="shared" ref="BX277:BX306" si="160">1+6*BV277/(BV277+2000)+BW277</f>
        <v>4.98388657214345</v>
      </c>
      <c r="BY277" s="20">
        <v>5936</v>
      </c>
      <c r="BZ277" s="12">
        <v>0.99</v>
      </c>
      <c r="CA277" s="12">
        <v>4.21</v>
      </c>
      <c r="CB277" s="9">
        <f t="shared" ref="CB277:CB306" si="161">1+BZ277*CA277</f>
        <v>5.1679</v>
      </c>
      <c r="CC277" s="10">
        <v>1.325</v>
      </c>
      <c r="CD277" s="20">
        <v>1.35</v>
      </c>
      <c r="CE277" s="21">
        <f t="shared" ref="CE277:CE306" si="162">((BT277*BU277*BX277)+BY277)*CB277*CC277*CD277</f>
        <v>421988.216578176</v>
      </c>
    </row>
    <row r="278" s="1" customFormat="1" customHeight="1" spans="1:83">
      <c r="A278" s="23" t="s">
        <v>29</v>
      </c>
      <c r="B278" s="23"/>
      <c r="C278" s="24" t="s">
        <v>30</v>
      </c>
      <c r="D278" s="24"/>
      <c r="E278" s="12">
        <v>1394</v>
      </c>
      <c r="F278" s="12">
        <v>2.64</v>
      </c>
      <c r="G278" s="13">
        <v>1.28</v>
      </c>
      <c r="H278" s="14">
        <v>1.24</v>
      </c>
      <c r="I278" s="15">
        <f t="shared" si="147"/>
        <v>5841.149952</v>
      </c>
      <c r="J278" s="12">
        <v>1</v>
      </c>
      <c r="K278" s="12">
        <v>1394</v>
      </c>
      <c r="L278" s="12">
        <v>0.96</v>
      </c>
      <c r="M278" s="19">
        <f t="shared" si="148"/>
        <v>4.42434885091338</v>
      </c>
      <c r="N278" s="20">
        <v>5936</v>
      </c>
      <c r="O278" s="12">
        <v>0.99</v>
      </c>
      <c r="P278" s="12">
        <v>3.41</v>
      </c>
      <c r="Q278" s="9">
        <f t="shared" si="149"/>
        <v>4.3759</v>
      </c>
      <c r="R278" s="10">
        <v>1.325</v>
      </c>
      <c r="S278" s="20">
        <v>1.15</v>
      </c>
      <c r="T278" s="21">
        <f t="shared" si="150"/>
        <v>211897.205982544</v>
      </c>
      <c r="U278" s="23" t="s">
        <v>29</v>
      </c>
      <c r="V278" s="23"/>
      <c r="W278" s="23"/>
      <c r="X278" s="24" t="s">
        <v>30</v>
      </c>
      <c r="Y278" s="24"/>
      <c r="Z278" s="12">
        <v>1454</v>
      </c>
      <c r="AA278" s="12">
        <v>2.64</v>
      </c>
      <c r="AB278" s="13">
        <v>1.35</v>
      </c>
      <c r="AC278" s="14">
        <v>1.4</v>
      </c>
      <c r="AD278" s="15">
        <f t="shared" si="151"/>
        <v>7254.8784</v>
      </c>
      <c r="AE278" s="12">
        <v>1</v>
      </c>
      <c r="AF278" s="12">
        <v>1454</v>
      </c>
      <c r="AG278" s="12">
        <v>1.23</v>
      </c>
      <c r="AH278" s="19">
        <f t="shared" si="152"/>
        <v>4.75576722640417</v>
      </c>
      <c r="AI278" s="20">
        <v>5936</v>
      </c>
      <c r="AJ278" s="12">
        <v>0.99</v>
      </c>
      <c r="AK278" s="12">
        <v>3.41</v>
      </c>
      <c r="AL278" s="9">
        <f t="shared" si="153"/>
        <v>4.3759</v>
      </c>
      <c r="AM278" s="10">
        <v>1.325</v>
      </c>
      <c r="AN278" s="20">
        <v>1.15</v>
      </c>
      <c r="AO278" s="21">
        <f t="shared" si="154"/>
        <v>269635.01167804</v>
      </c>
      <c r="AP278" s="23" t="s">
        <v>29</v>
      </c>
      <c r="AQ278" s="23"/>
      <c r="AR278" s="23"/>
      <c r="AS278" s="24" t="s">
        <v>30</v>
      </c>
      <c r="AT278" s="24"/>
      <c r="AU278" s="12">
        <v>1597</v>
      </c>
      <c r="AV278" s="12">
        <v>2.64</v>
      </c>
      <c r="AW278" s="13">
        <v>1.35</v>
      </c>
      <c r="AX278" s="14">
        <v>1.4</v>
      </c>
      <c r="AY278" s="15">
        <f t="shared" si="155"/>
        <v>7968.3912</v>
      </c>
      <c r="AZ278" s="12">
        <v>1</v>
      </c>
      <c r="BA278" s="12">
        <v>1597</v>
      </c>
      <c r="BB278" s="12">
        <v>1.23</v>
      </c>
      <c r="BC278" s="19">
        <f t="shared" si="156"/>
        <v>4.89388657214345</v>
      </c>
      <c r="BD278" s="20">
        <v>5936</v>
      </c>
      <c r="BE278" s="12">
        <v>0.99</v>
      </c>
      <c r="BF278" s="12">
        <v>3.41</v>
      </c>
      <c r="BG278" s="9">
        <f t="shared" si="157"/>
        <v>4.3759</v>
      </c>
      <c r="BH278" s="10">
        <v>1.325</v>
      </c>
      <c r="BI278" s="22">
        <v>1.235</v>
      </c>
      <c r="BJ278" s="21">
        <f t="shared" si="158"/>
        <v>321743.563148953</v>
      </c>
      <c r="BK278" s="23" t="s">
        <v>29</v>
      </c>
      <c r="BL278" s="23"/>
      <c r="BM278" s="23"/>
      <c r="BN278" s="24" t="s">
        <v>30</v>
      </c>
      <c r="BO278" s="24"/>
      <c r="BP278" s="12">
        <v>1597</v>
      </c>
      <c r="BQ278" s="12">
        <v>2.64</v>
      </c>
      <c r="BR278" s="13">
        <v>1.35</v>
      </c>
      <c r="BS278" s="14">
        <v>1.4</v>
      </c>
      <c r="BT278" s="15">
        <f t="shared" si="159"/>
        <v>7968.3912</v>
      </c>
      <c r="BU278" s="12">
        <v>1</v>
      </c>
      <c r="BV278" s="12">
        <v>1597</v>
      </c>
      <c r="BW278" s="12">
        <v>1.32</v>
      </c>
      <c r="BX278" s="19">
        <f t="shared" si="160"/>
        <v>4.98388657214345</v>
      </c>
      <c r="BY278" s="20">
        <v>5936</v>
      </c>
      <c r="BZ278" s="12">
        <v>0.99</v>
      </c>
      <c r="CA278" s="12">
        <v>4.21</v>
      </c>
      <c r="CB278" s="9">
        <f t="shared" si="161"/>
        <v>5.1679</v>
      </c>
      <c r="CC278" s="10">
        <v>1.325</v>
      </c>
      <c r="CD278" s="20">
        <v>1.35</v>
      </c>
      <c r="CE278" s="21">
        <f t="shared" si="162"/>
        <v>421988.216578176</v>
      </c>
    </row>
    <row r="279" s="1" customFormat="1" customHeight="1" spans="1:83">
      <c r="A279" s="23"/>
      <c r="B279" s="23"/>
      <c r="C279" s="24"/>
      <c r="D279" s="24"/>
      <c r="E279" s="12">
        <v>1394</v>
      </c>
      <c r="F279" s="12">
        <v>3.32</v>
      </c>
      <c r="G279" s="13">
        <v>1.28</v>
      </c>
      <c r="H279" s="14">
        <v>1.24</v>
      </c>
      <c r="I279" s="15">
        <f t="shared" si="147"/>
        <v>7345.688576</v>
      </c>
      <c r="J279" s="12">
        <v>1</v>
      </c>
      <c r="K279" s="12">
        <v>1394</v>
      </c>
      <c r="L279" s="12">
        <v>0.96</v>
      </c>
      <c r="M279" s="19">
        <f t="shared" si="148"/>
        <v>4.42434885091338</v>
      </c>
      <c r="N279" s="20">
        <v>5936</v>
      </c>
      <c r="O279" s="12">
        <v>0.99</v>
      </c>
      <c r="P279" s="12">
        <v>3.41</v>
      </c>
      <c r="Q279" s="9">
        <f t="shared" si="149"/>
        <v>4.3759</v>
      </c>
      <c r="R279" s="10">
        <v>1.325</v>
      </c>
      <c r="S279" s="20">
        <v>1.15</v>
      </c>
      <c r="T279" s="21">
        <f t="shared" si="150"/>
        <v>256281.959406927</v>
      </c>
      <c r="U279" s="23"/>
      <c r="V279" s="23"/>
      <c r="W279" s="23"/>
      <c r="X279" s="24"/>
      <c r="Y279" s="24"/>
      <c r="Z279" s="12">
        <v>1454</v>
      </c>
      <c r="AA279" s="12">
        <v>3.32</v>
      </c>
      <c r="AB279" s="13">
        <v>1.35</v>
      </c>
      <c r="AC279" s="14">
        <v>1.4</v>
      </c>
      <c r="AD279" s="15">
        <f t="shared" si="151"/>
        <v>9123.5592</v>
      </c>
      <c r="AE279" s="12">
        <v>1</v>
      </c>
      <c r="AF279" s="12">
        <v>1454</v>
      </c>
      <c r="AG279" s="12">
        <v>1.23</v>
      </c>
      <c r="AH279" s="19">
        <f t="shared" si="152"/>
        <v>4.75576722640417</v>
      </c>
      <c r="AI279" s="20">
        <v>5936</v>
      </c>
      <c r="AJ279" s="12">
        <v>0.99</v>
      </c>
      <c r="AK279" s="12">
        <v>3.41</v>
      </c>
      <c r="AL279" s="9">
        <f t="shared" si="153"/>
        <v>4.3759</v>
      </c>
      <c r="AM279" s="10">
        <v>1.325</v>
      </c>
      <c r="AN279" s="20">
        <v>1.15</v>
      </c>
      <c r="AO279" s="21">
        <f t="shared" si="154"/>
        <v>328891.624145202</v>
      </c>
      <c r="AP279" s="23"/>
      <c r="AQ279" s="23"/>
      <c r="AR279" s="23"/>
      <c r="AS279" s="24"/>
      <c r="AT279" s="24"/>
      <c r="AU279" s="12">
        <v>1597</v>
      </c>
      <c r="AV279" s="12">
        <v>3.32</v>
      </c>
      <c r="AW279" s="13">
        <v>1.35</v>
      </c>
      <c r="AX279" s="14">
        <v>1.4</v>
      </c>
      <c r="AY279" s="15">
        <f t="shared" si="155"/>
        <v>10020.8556</v>
      </c>
      <c r="AZ279" s="12">
        <v>1</v>
      </c>
      <c r="BA279" s="12">
        <v>1597</v>
      </c>
      <c r="BB279" s="12">
        <v>1.23</v>
      </c>
      <c r="BC279" s="19">
        <f t="shared" si="156"/>
        <v>4.89388657214345</v>
      </c>
      <c r="BD279" s="20">
        <v>5936</v>
      </c>
      <c r="BE279" s="12">
        <v>0.99</v>
      </c>
      <c r="BF279" s="12">
        <v>3.41</v>
      </c>
      <c r="BG279" s="9">
        <f t="shared" si="157"/>
        <v>4.3759</v>
      </c>
      <c r="BH279" s="10">
        <v>1.325</v>
      </c>
      <c r="BI279" s="22">
        <v>1.235</v>
      </c>
      <c r="BJ279" s="21">
        <f t="shared" si="158"/>
        <v>393668.54432919</v>
      </c>
      <c r="BK279" s="23"/>
      <c r="BL279" s="23"/>
      <c r="BM279" s="23"/>
      <c r="BN279" s="24"/>
      <c r="BO279" s="24"/>
      <c r="BP279" s="12">
        <v>1597</v>
      </c>
      <c r="BQ279" s="12">
        <v>3.32</v>
      </c>
      <c r="BR279" s="13">
        <v>1.35</v>
      </c>
      <c r="BS279" s="14">
        <v>1.4</v>
      </c>
      <c r="BT279" s="15">
        <f t="shared" si="159"/>
        <v>10020.8556</v>
      </c>
      <c r="BU279" s="12">
        <v>1</v>
      </c>
      <c r="BV279" s="12">
        <v>1597</v>
      </c>
      <c r="BW279" s="12">
        <v>1.32</v>
      </c>
      <c r="BX279" s="19">
        <f t="shared" si="160"/>
        <v>4.98388657214345</v>
      </c>
      <c r="BY279" s="20">
        <v>5936</v>
      </c>
      <c r="BZ279" s="12">
        <v>0.99</v>
      </c>
      <c r="CA279" s="12">
        <v>4.21</v>
      </c>
      <c r="CB279" s="9">
        <f t="shared" si="161"/>
        <v>5.1679</v>
      </c>
      <c r="CC279" s="10">
        <v>1.325</v>
      </c>
      <c r="CD279" s="20">
        <v>1.35</v>
      </c>
      <c r="CE279" s="21">
        <f t="shared" si="162"/>
        <v>516548.231234888</v>
      </c>
    </row>
    <row r="280" s="1" customFormat="1" customHeight="1" spans="1:83">
      <c r="A280" s="25">
        <f>A277+B277</f>
        <v>7147978.3033452</v>
      </c>
      <c r="B280" s="25"/>
      <c r="C280" s="26">
        <f>A280/D277</f>
        <v>397109.9057414</v>
      </c>
      <c r="D280" s="26"/>
      <c r="E280" s="12">
        <v>1594</v>
      </c>
      <c r="F280" s="12">
        <v>1.45</v>
      </c>
      <c r="G280" s="13">
        <v>1.28</v>
      </c>
      <c r="H280" s="14">
        <v>1.4</v>
      </c>
      <c r="I280" s="15">
        <f t="shared" si="147"/>
        <v>4141.8496</v>
      </c>
      <c r="J280" s="12">
        <v>1</v>
      </c>
      <c r="K280" s="12">
        <v>1594</v>
      </c>
      <c r="L280" s="12">
        <v>0.96</v>
      </c>
      <c r="M280" s="19">
        <f t="shared" si="148"/>
        <v>4.62110183639399</v>
      </c>
      <c r="N280" s="20">
        <v>5936</v>
      </c>
      <c r="O280" s="12">
        <v>0.99</v>
      </c>
      <c r="P280" s="12">
        <v>3.41</v>
      </c>
      <c r="Q280" s="9">
        <f t="shared" si="149"/>
        <v>4.3759</v>
      </c>
      <c r="R280" s="10">
        <v>1.325</v>
      </c>
      <c r="S280" s="20">
        <v>1.15</v>
      </c>
      <c r="T280" s="21">
        <f t="shared" si="150"/>
        <v>167200.583574024</v>
      </c>
      <c r="U280" s="25">
        <f>SUM(U277:X277)</f>
        <v>8380317.69244238</v>
      </c>
      <c r="V280" s="25"/>
      <c r="W280" s="25"/>
      <c r="X280" s="26">
        <f>U280/Y277</f>
        <v>465573.205135688</v>
      </c>
      <c r="Y280" s="26"/>
      <c r="Z280" s="12">
        <v>1454</v>
      </c>
      <c r="AA280" s="12">
        <v>1.45</v>
      </c>
      <c r="AB280" s="13">
        <v>1.35</v>
      </c>
      <c r="AC280" s="14">
        <v>1.4</v>
      </c>
      <c r="AD280" s="15">
        <f t="shared" si="151"/>
        <v>3984.687</v>
      </c>
      <c r="AE280" s="12">
        <v>1</v>
      </c>
      <c r="AF280" s="12">
        <v>1454</v>
      </c>
      <c r="AG280" s="12">
        <v>1.23</v>
      </c>
      <c r="AH280" s="19">
        <f t="shared" si="152"/>
        <v>4.75576722640417</v>
      </c>
      <c r="AI280" s="20">
        <v>5936</v>
      </c>
      <c r="AJ280" s="12">
        <v>0.99</v>
      </c>
      <c r="AK280" s="12">
        <v>3.41</v>
      </c>
      <c r="AL280" s="9">
        <f t="shared" si="153"/>
        <v>4.3759</v>
      </c>
      <c r="AM280" s="10">
        <v>1.325</v>
      </c>
      <c r="AN280" s="20">
        <v>1.15</v>
      </c>
      <c r="AO280" s="21">
        <f t="shared" si="154"/>
        <v>165935.939860507</v>
      </c>
      <c r="AP280" s="25">
        <f>SUM(AP277:AS277)</f>
        <v>10236557.9389875</v>
      </c>
      <c r="AQ280" s="25"/>
      <c r="AR280" s="25"/>
      <c r="AS280" s="26">
        <f>AP280/AT277</f>
        <v>568697.663277086</v>
      </c>
      <c r="AT280" s="26"/>
      <c r="AU280" s="12">
        <v>1597</v>
      </c>
      <c r="AV280" s="12">
        <v>1.45</v>
      </c>
      <c r="AW280" s="13">
        <v>1.35</v>
      </c>
      <c r="AX280" s="14">
        <v>1.4</v>
      </c>
      <c r="AY280" s="15">
        <f t="shared" si="155"/>
        <v>4376.5785</v>
      </c>
      <c r="AZ280" s="12">
        <v>1</v>
      </c>
      <c r="BA280" s="12">
        <v>1597</v>
      </c>
      <c r="BB280" s="12">
        <v>1.23</v>
      </c>
      <c r="BC280" s="19">
        <f t="shared" si="156"/>
        <v>4.89388657214345</v>
      </c>
      <c r="BD280" s="20">
        <v>5936</v>
      </c>
      <c r="BE280" s="12">
        <v>0.99</v>
      </c>
      <c r="BF280" s="12">
        <v>3.41</v>
      </c>
      <c r="BG280" s="9">
        <f t="shared" si="157"/>
        <v>4.3759</v>
      </c>
      <c r="BH280" s="10">
        <v>1.325</v>
      </c>
      <c r="BI280" s="22">
        <v>1.235</v>
      </c>
      <c r="BJ280" s="21">
        <f t="shared" si="158"/>
        <v>195874.846083539</v>
      </c>
      <c r="BK280" s="25">
        <f>SUM(BK277:BN277)</f>
        <v>13864656.9732489</v>
      </c>
      <c r="BL280" s="25"/>
      <c r="BM280" s="25"/>
      <c r="BN280" s="26">
        <f>BK280/BO277</f>
        <v>770258.720736052</v>
      </c>
      <c r="BO280" s="26"/>
      <c r="BP280" s="12">
        <v>1597</v>
      </c>
      <c r="BQ280" s="12">
        <v>1.45</v>
      </c>
      <c r="BR280" s="13">
        <v>1.35</v>
      </c>
      <c r="BS280" s="14">
        <v>1.4</v>
      </c>
      <c r="BT280" s="15">
        <f t="shared" si="159"/>
        <v>4376.5785</v>
      </c>
      <c r="BU280" s="12">
        <v>1</v>
      </c>
      <c r="BV280" s="12">
        <v>1597</v>
      </c>
      <c r="BW280" s="12">
        <v>1.32</v>
      </c>
      <c r="BX280" s="19">
        <f t="shared" si="160"/>
        <v>4.98388657214345</v>
      </c>
      <c r="BY280" s="20">
        <v>5936</v>
      </c>
      <c r="BZ280" s="12">
        <v>0.99</v>
      </c>
      <c r="CA280" s="12">
        <v>4.21</v>
      </c>
      <c r="CB280" s="9">
        <f t="shared" si="161"/>
        <v>5.1679</v>
      </c>
      <c r="CC280" s="10">
        <v>1.325</v>
      </c>
      <c r="CD280" s="20">
        <v>1.35</v>
      </c>
      <c r="CE280" s="21">
        <f t="shared" si="162"/>
        <v>256508.19092893</v>
      </c>
    </row>
    <row r="281" s="1" customFormat="1" customHeight="1" spans="1:83">
      <c r="A281" s="25"/>
      <c r="B281" s="25"/>
      <c r="C281" s="26"/>
      <c r="D281" s="26"/>
      <c r="E281" s="12">
        <v>1594</v>
      </c>
      <c r="F281" s="12">
        <v>1.8</v>
      </c>
      <c r="G281" s="13">
        <v>1.28</v>
      </c>
      <c r="H281" s="14">
        <v>1.4</v>
      </c>
      <c r="I281" s="15">
        <f t="shared" si="147"/>
        <v>5141.6064</v>
      </c>
      <c r="J281" s="12">
        <v>1</v>
      </c>
      <c r="K281" s="12">
        <v>1594</v>
      </c>
      <c r="L281" s="12">
        <v>0.96</v>
      </c>
      <c r="M281" s="19">
        <f t="shared" si="148"/>
        <v>4.62110183639399</v>
      </c>
      <c r="N281" s="20">
        <v>5936</v>
      </c>
      <c r="O281" s="12">
        <v>0.99</v>
      </c>
      <c r="P281" s="12">
        <v>3.41</v>
      </c>
      <c r="Q281" s="9">
        <f t="shared" si="149"/>
        <v>4.3759</v>
      </c>
      <c r="R281" s="10">
        <v>1.325</v>
      </c>
      <c r="S281" s="20">
        <v>1.15</v>
      </c>
      <c r="T281" s="21">
        <f t="shared" si="150"/>
        <v>198005.569406581</v>
      </c>
      <c r="U281" s="25"/>
      <c r="V281" s="25"/>
      <c r="W281" s="25"/>
      <c r="X281" s="26"/>
      <c r="Y281" s="26"/>
      <c r="Z281" s="12">
        <v>1454</v>
      </c>
      <c r="AA281" s="12">
        <v>1.8</v>
      </c>
      <c r="AB281" s="13">
        <v>1.35</v>
      </c>
      <c r="AC281" s="14">
        <v>1.4</v>
      </c>
      <c r="AD281" s="15">
        <f t="shared" si="151"/>
        <v>4946.508</v>
      </c>
      <c r="AE281" s="12">
        <v>1</v>
      </c>
      <c r="AF281" s="12">
        <v>1454</v>
      </c>
      <c r="AG281" s="12">
        <v>1.23</v>
      </c>
      <c r="AH281" s="19">
        <f t="shared" si="152"/>
        <v>4.75576722640417</v>
      </c>
      <c r="AI281" s="20">
        <v>5936</v>
      </c>
      <c r="AJ281" s="12">
        <v>0.99</v>
      </c>
      <c r="AK281" s="12">
        <v>3.41</v>
      </c>
      <c r="AL281" s="9">
        <f t="shared" si="153"/>
        <v>4.3759</v>
      </c>
      <c r="AM281" s="10">
        <v>1.325</v>
      </c>
      <c r="AN281" s="20">
        <v>1.15</v>
      </c>
      <c r="AO281" s="21">
        <f t="shared" si="154"/>
        <v>196435.666865664</v>
      </c>
      <c r="AP281" s="25"/>
      <c r="AQ281" s="25"/>
      <c r="AR281" s="25"/>
      <c r="AS281" s="26"/>
      <c r="AT281" s="26"/>
      <c r="AU281" s="12">
        <v>1597</v>
      </c>
      <c r="AV281" s="12">
        <v>1.8</v>
      </c>
      <c r="AW281" s="13">
        <v>1.35</v>
      </c>
      <c r="AX281" s="14">
        <v>1.4</v>
      </c>
      <c r="AY281" s="15">
        <f t="shared" si="155"/>
        <v>5432.994</v>
      </c>
      <c r="AZ281" s="12">
        <v>1</v>
      </c>
      <c r="BA281" s="12">
        <v>1597</v>
      </c>
      <c r="BB281" s="12">
        <v>1.23</v>
      </c>
      <c r="BC281" s="19">
        <f t="shared" si="156"/>
        <v>4.89388657214345</v>
      </c>
      <c r="BD281" s="20">
        <v>5936</v>
      </c>
      <c r="BE281" s="12">
        <v>0.99</v>
      </c>
      <c r="BF281" s="12">
        <v>3.41</v>
      </c>
      <c r="BG281" s="9">
        <f t="shared" si="157"/>
        <v>4.3759</v>
      </c>
      <c r="BH281" s="10">
        <v>1.325</v>
      </c>
      <c r="BI281" s="22">
        <v>1.235</v>
      </c>
      <c r="BJ281" s="21">
        <f t="shared" si="158"/>
        <v>232895.056985132</v>
      </c>
      <c r="BK281" s="25"/>
      <c r="BL281" s="25"/>
      <c r="BM281" s="25"/>
      <c r="BN281" s="26"/>
      <c r="BO281" s="26"/>
      <c r="BP281" s="12">
        <v>1597</v>
      </c>
      <c r="BQ281" s="12">
        <v>1.8</v>
      </c>
      <c r="BR281" s="13">
        <v>1.35</v>
      </c>
      <c r="BS281" s="14">
        <v>1.4</v>
      </c>
      <c r="BT281" s="15">
        <f t="shared" si="159"/>
        <v>5432.994</v>
      </c>
      <c r="BU281" s="12">
        <v>1</v>
      </c>
      <c r="BV281" s="12">
        <v>1597</v>
      </c>
      <c r="BW281" s="12">
        <v>1.32</v>
      </c>
      <c r="BX281" s="19">
        <f t="shared" si="160"/>
        <v>4.98388657214345</v>
      </c>
      <c r="BY281" s="20">
        <v>5936</v>
      </c>
      <c r="BZ281" s="12">
        <v>0.99</v>
      </c>
      <c r="CA281" s="12">
        <v>4.21</v>
      </c>
      <c r="CB281" s="9">
        <f t="shared" si="161"/>
        <v>5.1679</v>
      </c>
      <c r="CC281" s="10">
        <v>1.325</v>
      </c>
      <c r="CD281" s="20">
        <v>1.35</v>
      </c>
      <c r="CE281" s="21">
        <f t="shared" si="162"/>
        <v>305178.78670812</v>
      </c>
    </row>
    <row r="282" s="1" customFormat="1" customHeight="1" spans="1:83">
      <c r="A282"/>
      <c r="B282"/>
      <c r="C282"/>
      <c r="D282"/>
      <c r="E282" s="12">
        <v>1594</v>
      </c>
      <c r="F282" s="12">
        <v>2.64</v>
      </c>
      <c r="G282" s="13">
        <v>1.28</v>
      </c>
      <c r="H282" s="14">
        <v>1.4</v>
      </c>
      <c r="I282" s="15">
        <f t="shared" si="147"/>
        <v>7541.02272</v>
      </c>
      <c r="J282" s="12">
        <v>1</v>
      </c>
      <c r="K282" s="12">
        <v>1594</v>
      </c>
      <c r="L282" s="12">
        <v>0.96</v>
      </c>
      <c r="M282" s="19">
        <f t="shared" si="148"/>
        <v>4.62110183639399</v>
      </c>
      <c r="N282" s="20">
        <v>5936</v>
      </c>
      <c r="O282" s="12">
        <v>0.99</v>
      </c>
      <c r="P282" s="12">
        <v>3.41</v>
      </c>
      <c r="Q282" s="9">
        <f t="shared" si="149"/>
        <v>4.3759</v>
      </c>
      <c r="R282" s="10">
        <v>1.325</v>
      </c>
      <c r="S282" s="20">
        <v>1.15</v>
      </c>
      <c r="T282" s="21">
        <f t="shared" si="150"/>
        <v>271937.535404719</v>
      </c>
      <c r="U282" s="27"/>
      <c r="V282" s="27"/>
      <c r="W282" s="27"/>
      <c r="X282" s="27"/>
      <c r="Y282" s="27"/>
      <c r="Z282" s="12">
        <v>1454</v>
      </c>
      <c r="AA282" s="12">
        <v>2.64</v>
      </c>
      <c r="AB282" s="13">
        <v>1.35</v>
      </c>
      <c r="AC282" s="14">
        <v>1.4</v>
      </c>
      <c r="AD282" s="15">
        <f t="shared" si="151"/>
        <v>7254.8784</v>
      </c>
      <c r="AE282" s="12">
        <v>1</v>
      </c>
      <c r="AF282" s="12">
        <v>1454</v>
      </c>
      <c r="AG282" s="12">
        <v>1.23</v>
      </c>
      <c r="AH282" s="19">
        <f t="shared" si="152"/>
        <v>4.75576722640417</v>
      </c>
      <c r="AI282" s="20">
        <v>5936</v>
      </c>
      <c r="AJ282" s="12">
        <v>0.99</v>
      </c>
      <c r="AK282" s="12">
        <v>3.41</v>
      </c>
      <c r="AL282" s="9">
        <f t="shared" si="153"/>
        <v>4.3759</v>
      </c>
      <c r="AM282" s="10">
        <v>1.325</v>
      </c>
      <c r="AN282" s="20">
        <v>1.15</v>
      </c>
      <c r="AO282" s="21">
        <f t="shared" si="154"/>
        <v>269635.01167804</v>
      </c>
      <c r="AP282" s="27"/>
      <c r="AQ282" s="27"/>
      <c r="AR282" s="27"/>
      <c r="AS282" s="27"/>
      <c r="AT282" s="27"/>
      <c r="AU282" s="12">
        <v>1597</v>
      </c>
      <c r="AV282" s="12">
        <v>2.64</v>
      </c>
      <c r="AW282" s="13">
        <v>1.35</v>
      </c>
      <c r="AX282" s="14">
        <v>1.4</v>
      </c>
      <c r="AY282" s="15">
        <f t="shared" si="155"/>
        <v>7968.3912</v>
      </c>
      <c r="AZ282" s="12">
        <v>1</v>
      </c>
      <c r="BA282" s="12">
        <v>1597</v>
      </c>
      <c r="BB282" s="12">
        <v>1.23</v>
      </c>
      <c r="BC282" s="19">
        <f t="shared" si="156"/>
        <v>4.89388657214345</v>
      </c>
      <c r="BD282" s="20">
        <v>5936</v>
      </c>
      <c r="BE282" s="12">
        <v>0.99</v>
      </c>
      <c r="BF282" s="12">
        <v>3.41</v>
      </c>
      <c r="BG282" s="9">
        <f t="shared" si="157"/>
        <v>4.3759</v>
      </c>
      <c r="BH282" s="10">
        <v>1.325</v>
      </c>
      <c r="BI282" s="22">
        <v>1.235</v>
      </c>
      <c r="BJ282" s="21">
        <f t="shared" si="158"/>
        <v>321743.563148953</v>
      </c>
      <c r="BK282" s="27"/>
      <c r="BL282" s="27"/>
      <c r="BM282" s="27"/>
      <c r="BN282" s="27"/>
      <c r="BO282" s="27"/>
      <c r="BP282" s="12">
        <v>1597</v>
      </c>
      <c r="BQ282" s="12">
        <v>2.64</v>
      </c>
      <c r="BR282" s="13">
        <v>1.35</v>
      </c>
      <c r="BS282" s="14">
        <v>1.4</v>
      </c>
      <c r="BT282" s="15">
        <f t="shared" si="159"/>
        <v>7968.3912</v>
      </c>
      <c r="BU282" s="12">
        <v>1</v>
      </c>
      <c r="BV282" s="12">
        <v>1597</v>
      </c>
      <c r="BW282" s="12">
        <v>1.32</v>
      </c>
      <c r="BX282" s="19">
        <f t="shared" si="160"/>
        <v>4.98388657214345</v>
      </c>
      <c r="BY282" s="20">
        <v>5936</v>
      </c>
      <c r="BZ282" s="12">
        <v>0.99</v>
      </c>
      <c r="CA282" s="12">
        <v>4.21</v>
      </c>
      <c r="CB282" s="9">
        <f t="shared" si="161"/>
        <v>5.1679</v>
      </c>
      <c r="CC282" s="10">
        <v>1.325</v>
      </c>
      <c r="CD282" s="20">
        <v>1.35</v>
      </c>
      <c r="CE282" s="21">
        <f t="shared" si="162"/>
        <v>421988.216578176</v>
      </c>
    </row>
    <row r="283" s="1" customFormat="1" customHeight="1" spans="1:83">
      <c r="E283" s="12">
        <v>1594</v>
      </c>
      <c r="F283" s="12">
        <v>2.64</v>
      </c>
      <c r="G283" s="13">
        <v>1.28</v>
      </c>
      <c r="H283" s="14">
        <v>1.4</v>
      </c>
      <c r="I283" s="15">
        <f t="shared" si="147"/>
        <v>7541.02272</v>
      </c>
      <c r="J283" s="12">
        <v>1</v>
      </c>
      <c r="K283" s="12">
        <v>1594</v>
      </c>
      <c r="L283" s="12">
        <v>0.96</v>
      </c>
      <c r="M283" s="19">
        <f t="shared" si="148"/>
        <v>4.62110183639399</v>
      </c>
      <c r="N283" s="20">
        <v>5936</v>
      </c>
      <c r="O283" s="12">
        <v>0.99</v>
      </c>
      <c r="P283" s="12">
        <v>3.41</v>
      </c>
      <c r="Q283" s="9">
        <f t="shared" si="149"/>
        <v>4.3759</v>
      </c>
      <c r="R283" s="10">
        <v>1.325</v>
      </c>
      <c r="S283" s="20">
        <v>1.15</v>
      </c>
      <c r="T283" s="21">
        <f t="shared" si="150"/>
        <v>271937.535404719</v>
      </c>
      <c r="U283" s="27"/>
      <c r="V283" s="27"/>
      <c r="W283" s="27"/>
      <c r="X283" s="27"/>
      <c r="Y283" s="27"/>
      <c r="Z283" s="12">
        <v>1454</v>
      </c>
      <c r="AA283" s="12">
        <v>2.64</v>
      </c>
      <c r="AB283" s="13">
        <v>1.35</v>
      </c>
      <c r="AC283" s="14">
        <v>1.4</v>
      </c>
      <c r="AD283" s="15">
        <f t="shared" si="151"/>
        <v>7254.8784</v>
      </c>
      <c r="AE283" s="12">
        <v>1</v>
      </c>
      <c r="AF283" s="12">
        <v>1454</v>
      </c>
      <c r="AG283" s="12">
        <v>1.23</v>
      </c>
      <c r="AH283" s="19">
        <f t="shared" si="152"/>
        <v>4.75576722640417</v>
      </c>
      <c r="AI283" s="20">
        <v>5936</v>
      </c>
      <c r="AJ283" s="12">
        <v>0.99</v>
      </c>
      <c r="AK283" s="12">
        <v>3.41</v>
      </c>
      <c r="AL283" s="9">
        <f t="shared" si="153"/>
        <v>4.3759</v>
      </c>
      <c r="AM283" s="10">
        <v>1.325</v>
      </c>
      <c r="AN283" s="20">
        <v>1.15</v>
      </c>
      <c r="AO283" s="21">
        <f t="shared" si="154"/>
        <v>269635.01167804</v>
      </c>
      <c r="AP283" s="27"/>
      <c r="AQ283" s="27"/>
      <c r="AR283" s="27"/>
      <c r="AS283" s="27"/>
      <c r="AT283" s="27"/>
      <c r="AU283" s="12">
        <v>1597</v>
      </c>
      <c r="AV283" s="12">
        <v>2.64</v>
      </c>
      <c r="AW283" s="13">
        <v>1.35</v>
      </c>
      <c r="AX283" s="14">
        <v>1.4</v>
      </c>
      <c r="AY283" s="15">
        <f t="shared" si="155"/>
        <v>7968.3912</v>
      </c>
      <c r="AZ283" s="12">
        <v>1</v>
      </c>
      <c r="BA283" s="12">
        <v>1597</v>
      </c>
      <c r="BB283" s="12">
        <v>1.23</v>
      </c>
      <c r="BC283" s="19">
        <f t="shared" si="156"/>
        <v>4.89388657214345</v>
      </c>
      <c r="BD283" s="20">
        <v>5936</v>
      </c>
      <c r="BE283" s="12">
        <v>0.99</v>
      </c>
      <c r="BF283" s="12">
        <v>3.41</v>
      </c>
      <c r="BG283" s="9">
        <f t="shared" si="157"/>
        <v>4.3759</v>
      </c>
      <c r="BH283" s="10">
        <v>1.325</v>
      </c>
      <c r="BI283" s="22">
        <v>1.235</v>
      </c>
      <c r="BJ283" s="21">
        <f t="shared" si="158"/>
        <v>321743.563148953</v>
      </c>
      <c r="BK283" s="27"/>
      <c r="BL283" s="27"/>
      <c r="BM283" s="27"/>
      <c r="BN283" s="27"/>
      <c r="BO283" s="27"/>
      <c r="BP283" s="12">
        <v>1597</v>
      </c>
      <c r="BQ283" s="12">
        <v>2.64</v>
      </c>
      <c r="BR283" s="13">
        <v>1.35</v>
      </c>
      <c r="BS283" s="14">
        <v>1.4</v>
      </c>
      <c r="BT283" s="15">
        <f t="shared" si="159"/>
        <v>7968.3912</v>
      </c>
      <c r="BU283" s="12">
        <v>1</v>
      </c>
      <c r="BV283" s="12">
        <v>1597</v>
      </c>
      <c r="BW283" s="12">
        <v>1.32</v>
      </c>
      <c r="BX283" s="19">
        <f t="shared" si="160"/>
        <v>4.98388657214345</v>
      </c>
      <c r="BY283" s="20">
        <v>5936</v>
      </c>
      <c r="BZ283" s="12">
        <v>0.99</v>
      </c>
      <c r="CA283" s="12">
        <v>4.21</v>
      </c>
      <c r="CB283" s="9">
        <f t="shared" si="161"/>
        <v>5.1679</v>
      </c>
      <c r="CC283" s="10">
        <v>1.325</v>
      </c>
      <c r="CD283" s="20">
        <v>1.35</v>
      </c>
      <c r="CE283" s="21">
        <f t="shared" si="162"/>
        <v>421988.216578176</v>
      </c>
    </row>
    <row r="284" s="1" customFormat="1" customHeight="1" spans="1:83">
      <c r="E284" s="12">
        <v>1594</v>
      </c>
      <c r="F284" s="12">
        <v>3.32</v>
      </c>
      <c r="G284" s="13">
        <v>1.28</v>
      </c>
      <c r="H284" s="14">
        <v>1.4</v>
      </c>
      <c r="I284" s="15">
        <f t="shared" si="147"/>
        <v>9483.40736</v>
      </c>
      <c r="J284" s="12">
        <v>1</v>
      </c>
      <c r="K284" s="12">
        <v>1594</v>
      </c>
      <c r="L284" s="12">
        <v>0.96</v>
      </c>
      <c r="M284" s="19">
        <f t="shared" si="148"/>
        <v>4.62110183639399</v>
      </c>
      <c r="N284" s="20">
        <v>5936</v>
      </c>
      <c r="O284" s="12">
        <v>0.99</v>
      </c>
      <c r="P284" s="12">
        <v>3.41</v>
      </c>
      <c r="Q284" s="9">
        <f t="shared" si="149"/>
        <v>4.3759</v>
      </c>
      <c r="R284" s="10">
        <v>1.325</v>
      </c>
      <c r="S284" s="20">
        <v>1.15</v>
      </c>
      <c r="T284" s="21">
        <f t="shared" si="150"/>
        <v>331787.222165117</v>
      </c>
      <c r="Z284" s="12">
        <v>1454</v>
      </c>
      <c r="AA284" s="12">
        <v>3.32</v>
      </c>
      <c r="AB284" s="13">
        <v>1.35</v>
      </c>
      <c r="AC284" s="14">
        <v>1.4</v>
      </c>
      <c r="AD284" s="15">
        <f t="shared" si="151"/>
        <v>9123.5592</v>
      </c>
      <c r="AE284" s="12">
        <v>1</v>
      </c>
      <c r="AF284" s="12">
        <v>1454</v>
      </c>
      <c r="AG284" s="12">
        <v>1.23</v>
      </c>
      <c r="AH284" s="19">
        <f t="shared" si="152"/>
        <v>4.75576722640417</v>
      </c>
      <c r="AI284" s="20">
        <v>5936</v>
      </c>
      <c r="AJ284" s="12">
        <v>0.99</v>
      </c>
      <c r="AK284" s="12">
        <v>3.41</v>
      </c>
      <c r="AL284" s="9">
        <f t="shared" si="153"/>
        <v>4.3759</v>
      </c>
      <c r="AM284" s="10">
        <v>1.325</v>
      </c>
      <c r="AN284" s="20">
        <v>1.15</v>
      </c>
      <c r="AO284" s="21">
        <f t="shared" si="154"/>
        <v>328891.624145202</v>
      </c>
      <c r="AU284" s="12">
        <v>1597</v>
      </c>
      <c r="AV284" s="12">
        <v>3.32</v>
      </c>
      <c r="AW284" s="13">
        <v>1.35</v>
      </c>
      <c r="AX284" s="14">
        <v>1.4</v>
      </c>
      <c r="AY284" s="15">
        <f t="shared" si="155"/>
        <v>10020.8556</v>
      </c>
      <c r="AZ284" s="12">
        <v>1</v>
      </c>
      <c r="BA284" s="12">
        <v>1597</v>
      </c>
      <c r="BB284" s="12">
        <v>1.23</v>
      </c>
      <c r="BC284" s="19">
        <f t="shared" si="156"/>
        <v>4.89388657214345</v>
      </c>
      <c r="BD284" s="20">
        <v>5936</v>
      </c>
      <c r="BE284" s="12">
        <v>0.99</v>
      </c>
      <c r="BF284" s="12">
        <v>3.41</v>
      </c>
      <c r="BG284" s="9">
        <f t="shared" si="157"/>
        <v>4.3759</v>
      </c>
      <c r="BH284" s="10">
        <v>1.325</v>
      </c>
      <c r="BI284" s="22">
        <v>1.235</v>
      </c>
      <c r="BJ284" s="21">
        <f t="shared" si="158"/>
        <v>393668.54432919</v>
      </c>
      <c r="BP284" s="12">
        <v>1597</v>
      </c>
      <c r="BQ284" s="12">
        <v>3.32</v>
      </c>
      <c r="BR284" s="13">
        <v>1.35</v>
      </c>
      <c r="BS284" s="14">
        <v>1.4</v>
      </c>
      <c r="BT284" s="15">
        <f t="shared" si="159"/>
        <v>10020.8556</v>
      </c>
      <c r="BU284" s="12">
        <v>1</v>
      </c>
      <c r="BV284" s="12">
        <v>1597</v>
      </c>
      <c r="BW284" s="12">
        <v>1.32</v>
      </c>
      <c r="BX284" s="19">
        <f t="shared" si="160"/>
        <v>4.98388657214345</v>
      </c>
      <c r="BY284" s="20">
        <v>5936</v>
      </c>
      <c r="BZ284" s="12">
        <v>0.99</v>
      </c>
      <c r="CA284" s="12">
        <v>4.21</v>
      </c>
      <c r="CB284" s="9">
        <f t="shared" si="161"/>
        <v>5.1679</v>
      </c>
      <c r="CC284" s="10">
        <v>1.325</v>
      </c>
      <c r="CD284" s="20">
        <v>1.35</v>
      </c>
      <c r="CE284" s="21">
        <f t="shared" si="162"/>
        <v>516548.231234888</v>
      </c>
    </row>
    <row r="285" s="1" customFormat="1" customHeight="1" spans="1:83">
      <c r="E285" s="12">
        <v>1594</v>
      </c>
      <c r="F285" s="12">
        <v>1.45</v>
      </c>
      <c r="G285" s="13">
        <v>1.28</v>
      </c>
      <c r="H285" s="14">
        <v>1.4</v>
      </c>
      <c r="I285" s="15">
        <f t="shared" si="147"/>
        <v>4141.8496</v>
      </c>
      <c r="J285" s="12">
        <v>1</v>
      </c>
      <c r="K285" s="12">
        <v>1594</v>
      </c>
      <c r="L285" s="12">
        <v>0.96</v>
      </c>
      <c r="M285" s="19">
        <f t="shared" si="148"/>
        <v>4.62110183639399</v>
      </c>
      <c r="N285" s="20">
        <v>5936</v>
      </c>
      <c r="O285" s="12">
        <v>0.99</v>
      </c>
      <c r="P285" s="12">
        <v>3.41</v>
      </c>
      <c r="Q285" s="9">
        <f t="shared" si="149"/>
        <v>4.3759</v>
      </c>
      <c r="R285" s="10">
        <v>1.325</v>
      </c>
      <c r="S285" s="20">
        <v>1.15</v>
      </c>
      <c r="T285" s="21">
        <f t="shared" si="150"/>
        <v>167200.583574024</v>
      </c>
      <c r="Z285" s="12">
        <v>1454</v>
      </c>
      <c r="AA285" s="12">
        <v>1.45</v>
      </c>
      <c r="AB285" s="13">
        <v>1.35</v>
      </c>
      <c r="AC285" s="14">
        <v>1.4</v>
      </c>
      <c r="AD285" s="15">
        <f t="shared" si="151"/>
        <v>3984.687</v>
      </c>
      <c r="AE285" s="12">
        <v>1</v>
      </c>
      <c r="AF285" s="12">
        <v>1454</v>
      </c>
      <c r="AG285" s="12">
        <v>1.23</v>
      </c>
      <c r="AH285" s="19">
        <f t="shared" si="152"/>
        <v>4.75576722640417</v>
      </c>
      <c r="AI285" s="20">
        <v>5936</v>
      </c>
      <c r="AJ285" s="12">
        <v>0.99</v>
      </c>
      <c r="AK285" s="12">
        <v>3.41</v>
      </c>
      <c r="AL285" s="9">
        <f t="shared" si="153"/>
        <v>4.3759</v>
      </c>
      <c r="AM285" s="10">
        <v>1.325</v>
      </c>
      <c r="AN285" s="20">
        <v>1.15</v>
      </c>
      <c r="AO285" s="21">
        <f t="shared" si="154"/>
        <v>165935.939860507</v>
      </c>
      <c r="AU285" s="12">
        <v>1597</v>
      </c>
      <c r="AV285" s="12">
        <v>1.45</v>
      </c>
      <c r="AW285" s="13">
        <v>1.35</v>
      </c>
      <c r="AX285" s="14">
        <v>1.4</v>
      </c>
      <c r="AY285" s="15">
        <f t="shared" si="155"/>
        <v>4376.5785</v>
      </c>
      <c r="AZ285" s="12">
        <v>1</v>
      </c>
      <c r="BA285" s="12">
        <v>1597</v>
      </c>
      <c r="BB285" s="12">
        <v>1.23</v>
      </c>
      <c r="BC285" s="19">
        <f t="shared" si="156"/>
        <v>4.89388657214345</v>
      </c>
      <c r="BD285" s="20">
        <v>5936</v>
      </c>
      <c r="BE285" s="12">
        <v>0.99</v>
      </c>
      <c r="BF285" s="12">
        <v>3.41</v>
      </c>
      <c r="BG285" s="9">
        <f t="shared" si="157"/>
        <v>4.3759</v>
      </c>
      <c r="BH285" s="10">
        <v>1.325</v>
      </c>
      <c r="BI285" s="22">
        <v>1.235</v>
      </c>
      <c r="BJ285" s="21">
        <f t="shared" si="158"/>
        <v>195874.846083539</v>
      </c>
      <c r="BP285" s="12">
        <v>1597</v>
      </c>
      <c r="BQ285" s="12">
        <v>1.45</v>
      </c>
      <c r="BR285" s="13">
        <v>1.35</v>
      </c>
      <c r="BS285" s="14">
        <v>1.4</v>
      </c>
      <c r="BT285" s="15">
        <f t="shared" si="159"/>
        <v>4376.5785</v>
      </c>
      <c r="BU285" s="12">
        <v>1</v>
      </c>
      <c r="BV285" s="12">
        <v>1597</v>
      </c>
      <c r="BW285" s="12">
        <v>1.32</v>
      </c>
      <c r="BX285" s="19">
        <f t="shared" si="160"/>
        <v>4.98388657214345</v>
      </c>
      <c r="BY285" s="20">
        <v>5936</v>
      </c>
      <c r="BZ285" s="12">
        <v>0.99</v>
      </c>
      <c r="CA285" s="12">
        <v>4.21</v>
      </c>
      <c r="CB285" s="9">
        <f t="shared" si="161"/>
        <v>5.1679</v>
      </c>
      <c r="CC285" s="10">
        <v>1.325</v>
      </c>
      <c r="CD285" s="20">
        <v>1.35</v>
      </c>
      <c r="CE285" s="21">
        <f t="shared" si="162"/>
        <v>256508.19092893</v>
      </c>
    </row>
    <row r="286" s="1" customFormat="1" customHeight="1" spans="1:83">
      <c r="E286" s="12">
        <v>1594</v>
      </c>
      <c r="F286" s="12">
        <v>1.8</v>
      </c>
      <c r="G286" s="13">
        <v>1.28</v>
      </c>
      <c r="H286" s="14">
        <v>1.4</v>
      </c>
      <c r="I286" s="15">
        <f t="shared" si="147"/>
        <v>5141.6064</v>
      </c>
      <c r="J286" s="12">
        <v>1</v>
      </c>
      <c r="K286" s="12">
        <v>1594</v>
      </c>
      <c r="L286" s="12">
        <v>0.96</v>
      </c>
      <c r="M286" s="19">
        <f t="shared" si="148"/>
        <v>4.62110183639399</v>
      </c>
      <c r="N286" s="20">
        <v>5936</v>
      </c>
      <c r="O286" s="12">
        <v>0.99</v>
      </c>
      <c r="P286" s="12">
        <v>3.41</v>
      </c>
      <c r="Q286" s="9">
        <f t="shared" si="149"/>
        <v>4.3759</v>
      </c>
      <c r="R286" s="10">
        <v>1.325</v>
      </c>
      <c r="S286" s="20">
        <v>1.15</v>
      </c>
      <c r="T286" s="21">
        <f t="shared" si="150"/>
        <v>198005.569406581</v>
      </c>
      <c r="Z286" s="12">
        <v>1454</v>
      </c>
      <c r="AA286" s="12">
        <v>1.8</v>
      </c>
      <c r="AB286" s="13">
        <v>1.35</v>
      </c>
      <c r="AC286" s="14">
        <v>1.4</v>
      </c>
      <c r="AD286" s="15">
        <f t="shared" si="151"/>
        <v>4946.508</v>
      </c>
      <c r="AE286" s="12">
        <v>1</v>
      </c>
      <c r="AF286" s="12">
        <v>1454</v>
      </c>
      <c r="AG286" s="12">
        <v>1.23</v>
      </c>
      <c r="AH286" s="19">
        <f t="shared" si="152"/>
        <v>4.75576722640417</v>
      </c>
      <c r="AI286" s="20">
        <v>5936</v>
      </c>
      <c r="AJ286" s="12">
        <v>0.99</v>
      </c>
      <c r="AK286" s="12">
        <v>3.41</v>
      </c>
      <c r="AL286" s="9">
        <f t="shared" si="153"/>
        <v>4.3759</v>
      </c>
      <c r="AM286" s="10">
        <v>1.325</v>
      </c>
      <c r="AN286" s="20">
        <v>1.15</v>
      </c>
      <c r="AO286" s="21">
        <f t="shared" si="154"/>
        <v>196435.666865664</v>
      </c>
      <c r="AU286" s="12">
        <v>1597</v>
      </c>
      <c r="AV286" s="12">
        <v>1.8</v>
      </c>
      <c r="AW286" s="13">
        <v>1.35</v>
      </c>
      <c r="AX286" s="14">
        <v>1.4</v>
      </c>
      <c r="AY286" s="15">
        <f t="shared" si="155"/>
        <v>5432.994</v>
      </c>
      <c r="AZ286" s="12">
        <v>1</v>
      </c>
      <c r="BA286" s="12">
        <v>1597</v>
      </c>
      <c r="BB286" s="12">
        <v>1.23</v>
      </c>
      <c r="BC286" s="19">
        <f t="shared" si="156"/>
        <v>4.89388657214345</v>
      </c>
      <c r="BD286" s="20">
        <v>5936</v>
      </c>
      <c r="BE286" s="12">
        <v>0.99</v>
      </c>
      <c r="BF286" s="12">
        <v>3.41</v>
      </c>
      <c r="BG286" s="9">
        <f t="shared" si="157"/>
        <v>4.3759</v>
      </c>
      <c r="BH286" s="10">
        <v>1.325</v>
      </c>
      <c r="BI286" s="22">
        <v>1.235</v>
      </c>
      <c r="BJ286" s="21">
        <f t="shared" si="158"/>
        <v>232895.056985132</v>
      </c>
      <c r="BP286" s="12">
        <v>1597</v>
      </c>
      <c r="BQ286" s="12">
        <v>1.8</v>
      </c>
      <c r="BR286" s="13">
        <v>1.35</v>
      </c>
      <c r="BS286" s="14">
        <v>1.4</v>
      </c>
      <c r="BT286" s="15">
        <f t="shared" si="159"/>
        <v>5432.994</v>
      </c>
      <c r="BU286" s="12">
        <v>1</v>
      </c>
      <c r="BV286" s="12">
        <v>1597</v>
      </c>
      <c r="BW286" s="12">
        <v>1.32</v>
      </c>
      <c r="BX286" s="19">
        <f t="shared" si="160"/>
        <v>4.98388657214345</v>
      </c>
      <c r="BY286" s="20">
        <v>5936</v>
      </c>
      <c r="BZ286" s="12">
        <v>0.99</v>
      </c>
      <c r="CA286" s="12">
        <v>4.21</v>
      </c>
      <c r="CB286" s="9">
        <f t="shared" si="161"/>
        <v>5.1679</v>
      </c>
      <c r="CC286" s="10">
        <v>1.325</v>
      </c>
      <c r="CD286" s="20">
        <v>1.35</v>
      </c>
      <c r="CE286" s="21">
        <f t="shared" si="162"/>
        <v>305178.78670812</v>
      </c>
    </row>
    <row r="287" s="1" customFormat="1" customHeight="1" spans="1:83">
      <c r="E287" s="12">
        <v>1594</v>
      </c>
      <c r="F287" s="12">
        <v>2.64</v>
      </c>
      <c r="G287" s="13">
        <v>1.28</v>
      </c>
      <c r="H287" s="14">
        <v>1.4</v>
      </c>
      <c r="I287" s="15">
        <f t="shared" si="147"/>
        <v>7541.02272</v>
      </c>
      <c r="J287" s="12">
        <v>1</v>
      </c>
      <c r="K287" s="12">
        <v>1594</v>
      </c>
      <c r="L287" s="12">
        <v>0.96</v>
      </c>
      <c r="M287" s="19">
        <f t="shared" si="148"/>
        <v>4.62110183639399</v>
      </c>
      <c r="N287" s="20">
        <v>5936</v>
      </c>
      <c r="O287" s="12">
        <v>0.99</v>
      </c>
      <c r="P287" s="12">
        <v>3.41</v>
      </c>
      <c r="Q287" s="9">
        <f t="shared" si="149"/>
        <v>4.3759</v>
      </c>
      <c r="R287" s="10">
        <v>1.325</v>
      </c>
      <c r="S287" s="20">
        <v>1.15</v>
      </c>
      <c r="T287" s="21">
        <f t="shared" si="150"/>
        <v>271937.535404719</v>
      </c>
      <c r="Z287" s="12">
        <v>1454</v>
      </c>
      <c r="AA287" s="12">
        <v>2.64</v>
      </c>
      <c r="AB287" s="13">
        <v>1.35</v>
      </c>
      <c r="AC287" s="14">
        <v>1.4</v>
      </c>
      <c r="AD287" s="15">
        <f t="shared" si="151"/>
        <v>7254.8784</v>
      </c>
      <c r="AE287" s="12">
        <v>1</v>
      </c>
      <c r="AF287" s="12">
        <v>1454</v>
      </c>
      <c r="AG287" s="12">
        <v>1.23</v>
      </c>
      <c r="AH287" s="19">
        <f t="shared" si="152"/>
        <v>4.75576722640417</v>
      </c>
      <c r="AI287" s="20">
        <v>5936</v>
      </c>
      <c r="AJ287" s="12">
        <v>0.99</v>
      </c>
      <c r="AK287" s="12">
        <v>3.41</v>
      </c>
      <c r="AL287" s="9">
        <f t="shared" si="153"/>
        <v>4.3759</v>
      </c>
      <c r="AM287" s="10">
        <v>1.325</v>
      </c>
      <c r="AN287" s="20">
        <v>1.15</v>
      </c>
      <c r="AO287" s="21">
        <f t="shared" si="154"/>
        <v>269635.01167804</v>
      </c>
      <c r="AU287" s="12">
        <v>1597</v>
      </c>
      <c r="AV287" s="12">
        <v>2.64</v>
      </c>
      <c r="AW287" s="13">
        <v>1.35</v>
      </c>
      <c r="AX287" s="14">
        <v>1.4</v>
      </c>
      <c r="AY287" s="15">
        <f t="shared" si="155"/>
        <v>7968.3912</v>
      </c>
      <c r="AZ287" s="12">
        <v>1</v>
      </c>
      <c r="BA287" s="12">
        <v>1597</v>
      </c>
      <c r="BB287" s="12">
        <v>1.23</v>
      </c>
      <c r="BC287" s="19">
        <f t="shared" si="156"/>
        <v>4.89388657214345</v>
      </c>
      <c r="BD287" s="20">
        <v>5936</v>
      </c>
      <c r="BE287" s="12">
        <v>0.99</v>
      </c>
      <c r="BF287" s="12">
        <v>3.41</v>
      </c>
      <c r="BG287" s="9">
        <f t="shared" si="157"/>
        <v>4.3759</v>
      </c>
      <c r="BH287" s="10">
        <v>1.325</v>
      </c>
      <c r="BI287" s="22">
        <v>1.235</v>
      </c>
      <c r="BJ287" s="21">
        <f t="shared" si="158"/>
        <v>321743.563148953</v>
      </c>
      <c r="BP287" s="12">
        <v>1597</v>
      </c>
      <c r="BQ287" s="12">
        <v>2.64</v>
      </c>
      <c r="BR287" s="13">
        <v>1.35</v>
      </c>
      <c r="BS287" s="14">
        <v>1.4</v>
      </c>
      <c r="BT287" s="15">
        <f t="shared" si="159"/>
        <v>7968.3912</v>
      </c>
      <c r="BU287" s="12">
        <v>1</v>
      </c>
      <c r="BV287" s="12">
        <v>1597</v>
      </c>
      <c r="BW287" s="12">
        <v>1.32</v>
      </c>
      <c r="BX287" s="19">
        <f t="shared" si="160"/>
        <v>4.98388657214345</v>
      </c>
      <c r="BY287" s="20">
        <v>5936</v>
      </c>
      <c r="BZ287" s="12">
        <v>0.99</v>
      </c>
      <c r="CA287" s="12">
        <v>4.21</v>
      </c>
      <c r="CB287" s="9">
        <f t="shared" si="161"/>
        <v>5.1679</v>
      </c>
      <c r="CC287" s="10">
        <v>1.325</v>
      </c>
      <c r="CD287" s="20">
        <v>1.35</v>
      </c>
      <c r="CE287" s="21">
        <f t="shared" si="162"/>
        <v>421988.216578176</v>
      </c>
    </row>
    <row r="288" s="1" customFormat="1" customHeight="1" spans="1:83">
      <c r="E288" s="12">
        <v>1594</v>
      </c>
      <c r="F288" s="12">
        <v>2.64</v>
      </c>
      <c r="G288" s="13">
        <v>1.28</v>
      </c>
      <c r="H288" s="14">
        <v>1.4</v>
      </c>
      <c r="I288" s="15">
        <f t="shared" si="147"/>
        <v>7541.02272</v>
      </c>
      <c r="J288" s="12">
        <v>1</v>
      </c>
      <c r="K288" s="12">
        <v>1594</v>
      </c>
      <c r="L288" s="12">
        <v>0.96</v>
      </c>
      <c r="M288" s="19">
        <f t="shared" si="148"/>
        <v>4.62110183639399</v>
      </c>
      <c r="N288" s="20">
        <v>5936</v>
      </c>
      <c r="O288" s="12">
        <v>0.99</v>
      </c>
      <c r="P288" s="12">
        <v>3.41</v>
      </c>
      <c r="Q288" s="9">
        <f t="shared" si="149"/>
        <v>4.3759</v>
      </c>
      <c r="R288" s="10">
        <v>1.325</v>
      </c>
      <c r="S288" s="20">
        <v>1.15</v>
      </c>
      <c r="T288" s="21">
        <f t="shared" si="150"/>
        <v>271937.535404719</v>
      </c>
      <c r="Z288" s="12">
        <v>1454</v>
      </c>
      <c r="AA288" s="12">
        <v>2.64</v>
      </c>
      <c r="AB288" s="13">
        <v>1.35</v>
      </c>
      <c r="AC288" s="14">
        <v>1.4</v>
      </c>
      <c r="AD288" s="15">
        <f t="shared" si="151"/>
        <v>7254.8784</v>
      </c>
      <c r="AE288" s="12">
        <v>1</v>
      </c>
      <c r="AF288" s="12">
        <v>1454</v>
      </c>
      <c r="AG288" s="12">
        <v>1.23</v>
      </c>
      <c r="AH288" s="19">
        <f t="shared" si="152"/>
        <v>4.75576722640417</v>
      </c>
      <c r="AI288" s="20">
        <v>5936</v>
      </c>
      <c r="AJ288" s="12">
        <v>0.99</v>
      </c>
      <c r="AK288" s="12">
        <v>3.41</v>
      </c>
      <c r="AL288" s="9">
        <f t="shared" si="153"/>
        <v>4.3759</v>
      </c>
      <c r="AM288" s="10">
        <v>1.325</v>
      </c>
      <c r="AN288" s="20">
        <v>1.15</v>
      </c>
      <c r="AO288" s="21">
        <f t="shared" si="154"/>
        <v>269635.01167804</v>
      </c>
      <c r="AU288" s="12">
        <v>1597</v>
      </c>
      <c r="AV288" s="12">
        <v>2.64</v>
      </c>
      <c r="AW288" s="13">
        <v>1.35</v>
      </c>
      <c r="AX288" s="14">
        <v>1.4</v>
      </c>
      <c r="AY288" s="15">
        <f t="shared" si="155"/>
        <v>7968.3912</v>
      </c>
      <c r="AZ288" s="12">
        <v>1</v>
      </c>
      <c r="BA288" s="12">
        <v>1597</v>
      </c>
      <c r="BB288" s="12">
        <v>1.23</v>
      </c>
      <c r="BC288" s="19">
        <f t="shared" si="156"/>
        <v>4.89388657214345</v>
      </c>
      <c r="BD288" s="20">
        <v>5936</v>
      </c>
      <c r="BE288" s="12">
        <v>0.99</v>
      </c>
      <c r="BF288" s="12">
        <v>3.41</v>
      </c>
      <c r="BG288" s="9">
        <f t="shared" si="157"/>
        <v>4.3759</v>
      </c>
      <c r="BH288" s="10">
        <v>1.325</v>
      </c>
      <c r="BI288" s="22">
        <v>1.235</v>
      </c>
      <c r="BJ288" s="21">
        <f t="shared" si="158"/>
        <v>321743.563148953</v>
      </c>
      <c r="BP288" s="12">
        <v>1597</v>
      </c>
      <c r="BQ288" s="12">
        <v>2.64</v>
      </c>
      <c r="BR288" s="13">
        <v>1.35</v>
      </c>
      <c r="BS288" s="14">
        <v>1.4</v>
      </c>
      <c r="BT288" s="15">
        <f t="shared" si="159"/>
        <v>7968.3912</v>
      </c>
      <c r="BU288" s="12">
        <v>1</v>
      </c>
      <c r="BV288" s="12">
        <v>1597</v>
      </c>
      <c r="BW288" s="12">
        <v>1.32</v>
      </c>
      <c r="BX288" s="19">
        <f t="shared" si="160"/>
        <v>4.98388657214345</v>
      </c>
      <c r="BY288" s="20">
        <v>5936</v>
      </c>
      <c r="BZ288" s="12">
        <v>0.99</v>
      </c>
      <c r="CA288" s="12">
        <v>4.21</v>
      </c>
      <c r="CB288" s="9">
        <f t="shared" si="161"/>
        <v>5.1679</v>
      </c>
      <c r="CC288" s="10">
        <v>1.325</v>
      </c>
      <c r="CD288" s="20">
        <v>1.35</v>
      </c>
      <c r="CE288" s="21">
        <f t="shared" si="162"/>
        <v>421988.216578176</v>
      </c>
    </row>
    <row r="289" s="1" customFormat="1" customHeight="1" spans="5:83">
      <c r="E289" s="12">
        <v>1594</v>
      </c>
      <c r="F289" s="12">
        <v>3.32</v>
      </c>
      <c r="G289" s="13">
        <v>1.28</v>
      </c>
      <c r="H289" s="14">
        <v>1.4</v>
      </c>
      <c r="I289" s="15">
        <f t="shared" si="147"/>
        <v>9483.40736</v>
      </c>
      <c r="J289" s="12">
        <v>1</v>
      </c>
      <c r="K289" s="12">
        <v>1594</v>
      </c>
      <c r="L289" s="12">
        <v>0.96</v>
      </c>
      <c r="M289" s="19">
        <f t="shared" si="148"/>
        <v>4.62110183639399</v>
      </c>
      <c r="N289" s="20">
        <v>5936</v>
      </c>
      <c r="O289" s="12">
        <v>0.99</v>
      </c>
      <c r="P289" s="12">
        <v>3.41</v>
      </c>
      <c r="Q289" s="9">
        <f t="shared" si="149"/>
        <v>4.3759</v>
      </c>
      <c r="R289" s="10">
        <v>1.325</v>
      </c>
      <c r="S289" s="20">
        <v>1.15</v>
      </c>
      <c r="T289" s="21">
        <f t="shared" si="150"/>
        <v>331787.222165117</v>
      </c>
      <c r="Z289" s="12">
        <v>1454</v>
      </c>
      <c r="AA289" s="12">
        <v>3.32</v>
      </c>
      <c r="AB289" s="13">
        <v>1.35</v>
      </c>
      <c r="AC289" s="14">
        <v>1.4</v>
      </c>
      <c r="AD289" s="15">
        <f t="shared" si="151"/>
        <v>9123.5592</v>
      </c>
      <c r="AE289" s="12">
        <v>1</v>
      </c>
      <c r="AF289" s="12">
        <v>1454</v>
      </c>
      <c r="AG289" s="12">
        <v>1.23</v>
      </c>
      <c r="AH289" s="19">
        <f t="shared" si="152"/>
        <v>4.75576722640417</v>
      </c>
      <c r="AI289" s="20">
        <v>5936</v>
      </c>
      <c r="AJ289" s="12">
        <v>0.99</v>
      </c>
      <c r="AK289" s="12">
        <v>3.41</v>
      </c>
      <c r="AL289" s="9">
        <f t="shared" si="153"/>
        <v>4.3759</v>
      </c>
      <c r="AM289" s="10">
        <v>1.325</v>
      </c>
      <c r="AN289" s="20">
        <v>1.15</v>
      </c>
      <c r="AO289" s="21">
        <f t="shared" si="154"/>
        <v>328891.624145202</v>
      </c>
      <c r="AU289" s="12">
        <v>1597</v>
      </c>
      <c r="AV289" s="12">
        <v>3.32</v>
      </c>
      <c r="AW289" s="13">
        <v>1.35</v>
      </c>
      <c r="AX289" s="14">
        <v>1.4</v>
      </c>
      <c r="AY289" s="15">
        <f t="shared" si="155"/>
        <v>10020.8556</v>
      </c>
      <c r="AZ289" s="12">
        <v>1</v>
      </c>
      <c r="BA289" s="12">
        <v>1597</v>
      </c>
      <c r="BB289" s="12">
        <v>1.23</v>
      </c>
      <c r="BC289" s="19">
        <f t="shared" si="156"/>
        <v>4.89388657214345</v>
      </c>
      <c r="BD289" s="20">
        <v>5936</v>
      </c>
      <c r="BE289" s="12">
        <v>0.99</v>
      </c>
      <c r="BF289" s="12">
        <v>3.41</v>
      </c>
      <c r="BG289" s="9">
        <f t="shared" si="157"/>
        <v>4.3759</v>
      </c>
      <c r="BH289" s="10">
        <v>1.325</v>
      </c>
      <c r="BI289" s="22">
        <v>1.235</v>
      </c>
      <c r="BJ289" s="21">
        <f t="shared" si="158"/>
        <v>393668.54432919</v>
      </c>
      <c r="BP289" s="12">
        <v>1597</v>
      </c>
      <c r="BQ289" s="12">
        <v>3.32</v>
      </c>
      <c r="BR289" s="13">
        <v>1.35</v>
      </c>
      <c r="BS289" s="14">
        <v>1.4</v>
      </c>
      <c r="BT289" s="15">
        <f t="shared" si="159"/>
        <v>10020.8556</v>
      </c>
      <c r="BU289" s="12">
        <v>1</v>
      </c>
      <c r="BV289" s="12">
        <v>1597</v>
      </c>
      <c r="BW289" s="12">
        <v>1.32</v>
      </c>
      <c r="BX289" s="19">
        <f t="shared" si="160"/>
        <v>4.98388657214345</v>
      </c>
      <c r="BY289" s="20">
        <v>5936</v>
      </c>
      <c r="BZ289" s="12">
        <v>0.99</v>
      </c>
      <c r="CA289" s="12">
        <v>4.21</v>
      </c>
      <c r="CB289" s="9">
        <f t="shared" si="161"/>
        <v>5.1679</v>
      </c>
      <c r="CC289" s="10">
        <v>1.325</v>
      </c>
      <c r="CD289" s="20">
        <v>1.35</v>
      </c>
      <c r="CE289" s="21">
        <f t="shared" si="162"/>
        <v>516548.231234888</v>
      </c>
    </row>
    <row r="290" s="1" customFormat="1" customHeight="1" spans="5:83">
      <c r="E290" s="12">
        <v>1594</v>
      </c>
      <c r="F290" s="12">
        <v>1.45</v>
      </c>
      <c r="G290" s="13">
        <v>1.28</v>
      </c>
      <c r="H290" s="14">
        <v>1.4</v>
      </c>
      <c r="I290" s="15">
        <f t="shared" si="147"/>
        <v>4141.8496</v>
      </c>
      <c r="J290" s="12">
        <v>1</v>
      </c>
      <c r="K290" s="12">
        <v>1594</v>
      </c>
      <c r="L290" s="12">
        <v>0.96</v>
      </c>
      <c r="M290" s="19">
        <f t="shared" si="148"/>
        <v>4.62110183639399</v>
      </c>
      <c r="N290" s="20">
        <v>5936</v>
      </c>
      <c r="O290" s="12">
        <v>0.99</v>
      </c>
      <c r="P290" s="12">
        <v>3.41</v>
      </c>
      <c r="Q290" s="9">
        <f t="shared" si="149"/>
        <v>4.3759</v>
      </c>
      <c r="R290" s="10">
        <v>1.325</v>
      </c>
      <c r="S290" s="20">
        <v>1.15</v>
      </c>
      <c r="T290" s="21">
        <f t="shared" si="150"/>
        <v>167200.583574024</v>
      </c>
      <c r="Z290" s="12">
        <v>1454</v>
      </c>
      <c r="AA290" s="12">
        <v>1.45</v>
      </c>
      <c r="AB290" s="13">
        <v>1.35</v>
      </c>
      <c r="AC290" s="14">
        <v>1.4</v>
      </c>
      <c r="AD290" s="15">
        <f t="shared" si="151"/>
        <v>3984.687</v>
      </c>
      <c r="AE290" s="12">
        <v>1</v>
      </c>
      <c r="AF290" s="12">
        <v>1454</v>
      </c>
      <c r="AG290" s="12">
        <v>1.23</v>
      </c>
      <c r="AH290" s="19">
        <f t="shared" si="152"/>
        <v>4.75576722640417</v>
      </c>
      <c r="AI290" s="20">
        <v>5936</v>
      </c>
      <c r="AJ290" s="12">
        <v>0.99</v>
      </c>
      <c r="AK290" s="12">
        <v>3.41</v>
      </c>
      <c r="AL290" s="9">
        <f t="shared" si="153"/>
        <v>4.3759</v>
      </c>
      <c r="AM290" s="10">
        <v>1.325</v>
      </c>
      <c r="AN290" s="20">
        <v>1.15</v>
      </c>
      <c r="AO290" s="21">
        <f t="shared" si="154"/>
        <v>165935.939860507</v>
      </c>
      <c r="AU290" s="12">
        <v>1597</v>
      </c>
      <c r="AV290" s="12">
        <v>1.45</v>
      </c>
      <c r="AW290" s="13">
        <v>1.35</v>
      </c>
      <c r="AX290" s="14">
        <v>1.4</v>
      </c>
      <c r="AY290" s="15">
        <f t="shared" si="155"/>
        <v>4376.5785</v>
      </c>
      <c r="AZ290" s="12">
        <v>1</v>
      </c>
      <c r="BA290" s="12">
        <v>1597</v>
      </c>
      <c r="BB290" s="12">
        <v>1.23</v>
      </c>
      <c r="BC290" s="19">
        <f t="shared" si="156"/>
        <v>4.89388657214345</v>
      </c>
      <c r="BD290" s="20">
        <v>5936</v>
      </c>
      <c r="BE290" s="12">
        <v>0.99</v>
      </c>
      <c r="BF290" s="12">
        <v>3.41</v>
      </c>
      <c r="BG290" s="9">
        <f t="shared" si="157"/>
        <v>4.3759</v>
      </c>
      <c r="BH290" s="10">
        <v>1.325</v>
      </c>
      <c r="BI290" s="22">
        <v>1.235</v>
      </c>
      <c r="BJ290" s="21">
        <f t="shared" si="158"/>
        <v>195874.846083539</v>
      </c>
      <c r="BP290" s="12">
        <v>1597</v>
      </c>
      <c r="BQ290" s="12">
        <v>1.45</v>
      </c>
      <c r="BR290" s="13">
        <v>1.35</v>
      </c>
      <c r="BS290" s="14">
        <v>1.4</v>
      </c>
      <c r="BT290" s="15">
        <f t="shared" si="159"/>
        <v>4376.5785</v>
      </c>
      <c r="BU290" s="12">
        <v>1</v>
      </c>
      <c r="BV290" s="12">
        <v>1597</v>
      </c>
      <c r="BW290" s="12">
        <v>1.32</v>
      </c>
      <c r="BX290" s="19">
        <f t="shared" si="160"/>
        <v>4.98388657214345</v>
      </c>
      <c r="BY290" s="20">
        <v>5936</v>
      </c>
      <c r="BZ290" s="12">
        <v>0.99</v>
      </c>
      <c r="CA290" s="12">
        <v>4.21</v>
      </c>
      <c r="CB290" s="9">
        <f t="shared" si="161"/>
        <v>5.1679</v>
      </c>
      <c r="CC290" s="10">
        <v>1.325</v>
      </c>
      <c r="CD290" s="20">
        <v>1.35</v>
      </c>
      <c r="CE290" s="21">
        <f t="shared" si="162"/>
        <v>256508.19092893</v>
      </c>
    </row>
    <row r="291" s="1" customFormat="1" customHeight="1" spans="5:83">
      <c r="E291" s="12">
        <v>1594</v>
      </c>
      <c r="F291" s="12">
        <v>1.8</v>
      </c>
      <c r="G291" s="13">
        <v>1.28</v>
      </c>
      <c r="H291" s="14">
        <v>1.4</v>
      </c>
      <c r="I291" s="15">
        <f t="shared" si="147"/>
        <v>5141.6064</v>
      </c>
      <c r="J291" s="12">
        <v>1</v>
      </c>
      <c r="K291" s="12">
        <v>1594</v>
      </c>
      <c r="L291" s="12">
        <v>0.96</v>
      </c>
      <c r="M291" s="19">
        <f t="shared" si="148"/>
        <v>4.62110183639399</v>
      </c>
      <c r="N291" s="20">
        <v>5936</v>
      </c>
      <c r="O291" s="12">
        <v>0.99</v>
      </c>
      <c r="P291" s="12">
        <v>3.41</v>
      </c>
      <c r="Q291" s="9">
        <f t="shared" si="149"/>
        <v>4.3759</v>
      </c>
      <c r="R291" s="10">
        <v>1.325</v>
      </c>
      <c r="S291" s="20">
        <v>1.15</v>
      </c>
      <c r="T291" s="21">
        <f t="shared" si="150"/>
        <v>198005.569406581</v>
      </c>
      <c r="Z291" s="12">
        <v>1454</v>
      </c>
      <c r="AA291" s="12">
        <v>1.8</v>
      </c>
      <c r="AB291" s="13">
        <v>1.35</v>
      </c>
      <c r="AC291" s="14">
        <v>1.4</v>
      </c>
      <c r="AD291" s="15">
        <f t="shared" si="151"/>
        <v>4946.508</v>
      </c>
      <c r="AE291" s="12">
        <v>1</v>
      </c>
      <c r="AF291" s="12">
        <v>1454</v>
      </c>
      <c r="AG291" s="12">
        <v>1.23</v>
      </c>
      <c r="AH291" s="19">
        <f t="shared" si="152"/>
        <v>4.75576722640417</v>
      </c>
      <c r="AI291" s="20">
        <v>5936</v>
      </c>
      <c r="AJ291" s="12">
        <v>0.99</v>
      </c>
      <c r="AK291" s="12">
        <v>3.41</v>
      </c>
      <c r="AL291" s="9">
        <f t="shared" si="153"/>
        <v>4.3759</v>
      </c>
      <c r="AM291" s="10">
        <v>1.325</v>
      </c>
      <c r="AN291" s="20">
        <v>1.15</v>
      </c>
      <c r="AO291" s="21">
        <f t="shared" si="154"/>
        <v>196435.666865664</v>
      </c>
      <c r="AU291" s="12">
        <v>1597</v>
      </c>
      <c r="AV291" s="12">
        <v>1.8</v>
      </c>
      <c r="AW291" s="13">
        <v>1.35</v>
      </c>
      <c r="AX291" s="14">
        <v>1.4</v>
      </c>
      <c r="AY291" s="15">
        <f t="shared" si="155"/>
        <v>5432.994</v>
      </c>
      <c r="AZ291" s="12">
        <v>1</v>
      </c>
      <c r="BA291" s="12">
        <v>1597</v>
      </c>
      <c r="BB291" s="12">
        <v>1.23</v>
      </c>
      <c r="BC291" s="19">
        <f t="shared" si="156"/>
        <v>4.89388657214345</v>
      </c>
      <c r="BD291" s="20">
        <v>5936</v>
      </c>
      <c r="BE291" s="12">
        <v>0.99</v>
      </c>
      <c r="BF291" s="12">
        <v>3.41</v>
      </c>
      <c r="BG291" s="9">
        <f t="shared" si="157"/>
        <v>4.3759</v>
      </c>
      <c r="BH291" s="10">
        <v>1.325</v>
      </c>
      <c r="BI291" s="22">
        <v>1.235</v>
      </c>
      <c r="BJ291" s="21">
        <f t="shared" si="158"/>
        <v>232895.056985132</v>
      </c>
      <c r="BP291" s="12">
        <v>1597</v>
      </c>
      <c r="BQ291" s="12">
        <v>1.8</v>
      </c>
      <c r="BR291" s="13">
        <v>1.35</v>
      </c>
      <c r="BS291" s="14">
        <v>1.4</v>
      </c>
      <c r="BT291" s="15">
        <f t="shared" si="159"/>
        <v>5432.994</v>
      </c>
      <c r="BU291" s="12">
        <v>1</v>
      </c>
      <c r="BV291" s="12">
        <v>1597</v>
      </c>
      <c r="BW291" s="12">
        <v>1.32</v>
      </c>
      <c r="BX291" s="19">
        <f t="shared" si="160"/>
        <v>4.98388657214345</v>
      </c>
      <c r="BY291" s="20">
        <v>5936</v>
      </c>
      <c r="BZ291" s="12">
        <v>0.99</v>
      </c>
      <c r="CA291" s="12">
        <v>4.21</v>
      </c>
      <c r="CB291" s="9">
        <f t="shared" si="161"/>
        <v>5.1679</v>
      </c>
      <c r="CC291" s="10">
        <v>1.325</v>
      </c>
      <c r="CD291" s="20">
        <v>1.35</v>
      </c>
      <c r="CE291" s="21">
        <f t="shared" si="162"/>
        <v>305178.78670812</v>
      </c>
    </row>
    <row r="292" s="1" customFormat="1" customHeight="1" spans="5:83">
      <c r="E292" s="12">
        <v>1594</v>
      </c>
      <c r="F292" s="12">
        <v>2.64</v>
      </c>
      <c r="G292" s="13">
        <v>1.28</v>
      </c>
      <c r="H292" s="14">
        <v>1.4</v>
      </c>
      <c r="I292" s="15">
        <f t="shared" si="147"/>
        <v>7541.02272</v>
      </c>
      <c r="J292" s="12">
        <v>1</v>
      </c>
      <c r="K292" s="12">
        <v>1594</v>
      </c>
      <c r="L292" s="12">
        <v>0.96</v>
      </c>
      <c r="M292" s="19">
        <f t="shared" si="148"/>
        <v>4.62110183639399</v>
      </c>
      <c r="N292" s="20">
        <v>5936</v>
      </c>
      <c r="O292" s="12">
        <v>0.99</v>
      </c>
      <c r="P292" s="12">
        <v>3.41</v>
      </c>
      <c r="Q292" s="9">
        <f t="shared" si="149"/>
        <v>4.3759</v>
      </c>
      <c r="R292" s="10">
        <v>1.325</v>
      </c>
      <c r="S292" s="20">
        <v>1.15</v>
      </c>
      <c r="T292" s="21">
        <f t="shared" si="150"/>
        <v>271937.535404719</v>
      </c>
      <c r="Z292" s="12">
        <v>1454</v>
      </c>
      <c r="AA292" s="12">
        <v>2.64</v>
      </c>
      <c r="AB292" s="13">
        <v>1.35</v>
      </c>
      <c r="AC292" s="14">
        <v>1.4</v>
      </c>
      <c r="AD292" s="15">
        <f t="shared" si="151"/>
        <v>7254.8784</v>
      </c>
      <c r="AE292" s="12">
        <v>1</v>
      </c>
      <c r="AF292" s="12">
        <v>1454</v>
      </c>
      <c r="AG292" s="12">
        <v>1.23</v>
      </c>
      <c r="AH292" s="19">
        <f t="shared" si="152"/>
        <v>4.75576722640417</v>
      </c>
      <c r="AI292" s="20">
        <v>5936</v>
      </c>
      <c r="AJ292" s="12">
        <v>0.99</v>
      </c>
      <c r="AK292" s="12">
        <v>3.41</v>
      </c>
      <c r="AL292" s="9">
        <f t="shared" si="153"/>
        <v>4.3759</v>
      </c>
      <c r="AM292" s="10">
        <v>1.325</v>
      </c>
      <c r="AN292" s="20">
        <v>1.15</v>
      </c>
      <c r="AO292" s="21">
        <f t="shared" si="154"/>
        <v>269635.01167804</v>
      </c>
      <c r="AU292" s="12">
        <v>1597</v>
      </c>
      <c r="AV292" s="12">
        <v>2.64</v>
      </c>
      <c r="AW292" s="13">
        <v>1.35</v>
      </c>
      <c r="AX292" s="14">
        <v>1.4</v>
      </c>
      <c r="AY292" s="15">
        <f t="shared" si="155"/>
        <v>7968.3912</v>
      </c>
      <c r="AZ292" s="12">
        <v>1</v>
      </c>
      <c r="BA292" s="12">
        <v>1597</v>
      </c>
      <c r="BB292" s="12">
        <v>1.23</v>
      </c>
      <c r="BC292" s="19">
        <f t="shared" si="156"/>
        <v>4.89388657214345</v>
      </c>
      <c r="BD292" s="20">
        <v>5936</v>
      </c>
      <c r="BE292" s="12">
        <v>0.99</v>
      </c>
      <c r="BF292" s="12">
        <v>3.41</v>
      </c>
      <c r="BG292" s="9">
        <f t="shared" si="157"/>
        <v>4.3759</v>
      </c>
      <c r="BH292" s="10">
        <v>1.325</v>
      </c>
      <c r="BI292" s="22">
        <v>1.235</v>
      </c>
      <c r="BJ292" s="21">
        <f t="shared" si="158"/>
        <v>321743.563148953</v>
      </c>
      <c r="BP292" s="12">
        <v>1597</v>
      </c>
      <c r="BQ292" s="12">
        <v>2.64</v>
      </c>
      <c r="BR292" s="13">
        <v>1.35</v>
      </c>
      <c r="BS292" s="14">
        <v>1.4</v>
      </c>
      <c r="BT292" s="15">
        <f t="shared" si="159"/>
        <v>7968.3912</v>
      </c>
      <c r="BU292" s="12">
        <v>1</v>
      </c>
      <c r="BV292" s="12">
        <v>1597</v>
      </c>
      <c r="BW292" s="12">
        <v>1.32</v>
      </c>
      <c r="BX292" s="19">
        <f t="shared" si="160"/>
        <v>4.98388657214345</v>
      </c>
      <c r="BY292" s="20">
        <v>5936</v>
      </c>
      <c r="BZ292" s="12">
        <v>0.99</v>
      </c>
      <c r="CA292" s="12">
        <v>4.21</v>
      </c>
      <c r="CB292" s="9">
        <f t="shared" si="161"/>
        <v>5.1679</v>
      </c>
      <c r="CC292" s="10">
        <v>1.325</v>
      </c>
      <c r="CD292" s="20">
        <v>1.35</v>
      </c>
      <c r="CE292" s="21">
        <f t="shared" si="162"/>
        <v>421988.216578176</v>
      </c>
    </row>
    <row r="293" s="1" customFormat="1" customHeight="1" spans="5:83">
      <c r="E293" s="12">
        <v>1594</v>
      </c>
      <c r="F293" s="12">
        <v>2.64</v>
      </c>
      <c r="G293" s="13">
        <v>1.28</v>
      </c>
      <c r="H293" s="14">
        <v>1.4</v>
      </c>
      <c r="I293" s="15">
        <f t="shared" si="147"/>
        <v>7541.02272</v>
      </c>
      <c r="J293" s="12">
        <v>1</v>
      </c>
      <c r="K293" s="12">
        <v>1594</v>
      </c>
      <c r="L293" s="12">
        <v>0.96</v>
      </c>
      <c r="M293" s="19">
        <f t="shared" si="148"/>
        <v>4.62110183639399</v>
      </c>
      <c r="N293" s="20">
        <v>5936</v>
      </c>
      <c r="O293" s="12">
        <v>0.99</v>
      </c>
      <c r="P293" s="12">
        <v>3.41</v>
      </c>
      <c r="Q293" s="9">
        <f t="shared" si="149"/>
        <v>4.3759</v>
      </c>
      <c r="R293" s="10">
        <v>1.325</v>
      </c>
      <c r="S293" s="20">
        <v>1.15</v>
      </c>
      <c r="T293" s="21">
        <f t="shared" si="150"/>
        <v>271937.535404719</v>
      </c>
      <c r="Z293" s="12">
        <v>1454</v>
      </c>
      <c r="AA293" s="12">
        <v>2.64</v>
      </c>
      <c r="AB293" s="13">
        <v>1.35</v>
      </c>
      <c r="AC293" s="14">
        <v>1.4</v>
      </c>
      <c r="AD293" s="15">
        <f t="shared" si="151"/>
        <v>7254.8784</v>
      </c>
      <c r="AE293" s="12">
        <v>1</v>
      </c>
      <c r="AF293" s="12">
        <v>1454</v>
      </c>
      <c r="AG293" s="12">
        <v>1.23</v>
      </c>
      <c r="AH293" s="19">
        <f t="shared" si="152"/>
        <v>4.75576722640417</v>
      </c>
      <c r="AI293" s="20">
        <v>5936</v>
      </c>
      <c r="AJ293" s="12">
        <v>0.99</v>
      </c>
      <c r="AK293" s="12">
        <v>3.41</v>
      </c>
      <c r="AL293" s="9">
        <f t="shared" si="153"/>
        <v>4.3759</v>
      </c>
      <c r="AM293" s="10">
        <v>1.325</v>
      </c>
      <c r="AN293" s="20">
        <v>1.15</v>
      </c>
      <c r="AO293" s="21">
        <f t="shared" si="154"/>
        <v>269635.01167804</v>
      </c>
      <c r="AU293" s="12">
        <v>1597</v>
      </c>
      <c r="AV293" s="12">
        <v>2.64</v>
      </c>
      <c r="AW293" s="13">
        <v>1.35</v>
      </c>
      <c r="AX293" s="14">
        <v>1.4</v>
      </c>
      <c r="AY293" s="15">
        <f t="shared" si="155"/>
        <v>7968.3912</v>
      </c>
      <c r="AZ293" s="12">
        <v>1</v>
      </c>
      <c r="BA293" s="12">
        <v>1597</v>
      </c>
      <c r="BB293" s="12">
        <v>1.23</v>
      </c>
      <c r="BC293" s="19">
        <f t="shared" si="156"/>
        <v>4.89388657214345</v>
      </c>
      <c r="BD293" s="20">
        <v>5936</v>
      </c>
      <c r="BE293" s="12">
        <v>0.99</v>
      </c>
      <c r="BF293" s="12">
        <v>3.41</v>
      </c>
      <c r="BG293" s="9">
        <f t="shared" si="157"/>
        <v>4.3759</v>
      </c>
      <c r="BH293" s="10">
        <v>1.325</v>
      </c>
      <c r="BI293" s="22">
        <v>1.235</v>
      </c>
      <c r="BJ293" s="21">
        <f t="shared" si="158"/>
        <v>321743.563148953</v>
      </c>
      <c r="BP293" s="12">
        <v>1597</v>
      </c>
      <c r="BQ293" s="12">
        <v>2.64</v>
      </c>
      <c r="BR293" s="13">
        <v>1.35</v>
      </c>
      <c r="BS293" s="14">
        <v>1.4</v>
      </c>
      <c r="BT293" s="15">
        <f t="shared" si="159"/>
        <v>7968.3912</v>
      </c>
      <c r="BU293" s="12">
        <v>1</v>
      </c>
      <c r="BV293" s="12">
        <v>1597</v>
      </c>
      <c r="BW293" s="12">
        <v>1.32</v>
      </c>
      <c r="BX293" s="19">
        <f t="shared" si="160"/>
        <v>4.98388657214345</v>
      </c>
      <c r="BY293" s="20">
        <v>5936</v>
      </c>
      <c r="BZ293" s="12">
        <v>0.99</v>
      </c>
      <c r="CA293" s="12">
        <v>4.21</v>
      </c>
      <c r="CB293" s="9">
        <f t="shared" si="161"/>
        <v>5.1679</v>
      </c>
      <c r="CC293" s="10">
        <v>1.325</v>
      </c>
      <c r="CD293" s="20">
        <v>1.35</v>
      </c>
      <c r="CE293" s="21">
        <f t="shared" si="162"/>
        <v>421988.216578176</v>
      </c>
    </row>
    <row r="294" s="1" customFormat="1" customHeight="1" spans="5:83">
      <c r="E294" s="12">
        <v>1594</v>
      </c>
      <c r="F294" s="12">
        <v>3.32</v>
      </c>
      <c r="G294" s="13">
        <v>1.28</v>
      </c>
      <c r="H294" s="14">
        <v>1.4</v>
      </c>
      <c r="I294" s="15">
        <f t="shared" si="147"/>
        <v>9483.40736</v>
      </c>
      <c r="J294" s="12">
        <v>1</v>
      </c>
      <c r="K294" s="12">
        <v>1594</v>
      </c>
      <c r="L294" s="12">
        <v>0.96</v>
      </c>
      <c r="M294" s="19">
        <f t="shared" si="148"/>
        <v>4.62110183639399</v>
      </c>
      <c r="N294" s="20">
        <v>5936</v>
      </c>
      <c r="O294" s="12">
        <v>0.99</v>
      </c>
      <c r="P294" s="12">
        <v>3.41</v>
      </c>
      <c r="Q294" s="9">
        <f t="shared" si="149"/>
        <v>4.3759</v>
      </c>
      <c r="R294" s="10">
        <v>1.325</v>
      </c>
      <c r="S294" s="20">
        <v>1.15</v>
      </c>
      <c r="T294" s="21">
        <f t="shared" si="150"/>
        <v>331787.222165117</v>
      </c>
      <c r="Z294" s="12">
        <v>1454</v>
      </c>
      <c r="AA294" s="12">
        <v>3.32</v>
      </c>
      <c r="AB294" s="13">
        <v>1.35</v>
      </c>
      <c r="AC294" s="14">
        <v>1.4</v>
      </c>
      <c r="AD294" s="15">
        <f t="shared" si="151"/>
        <v>9123.5592</v>
      </c>
      <c r="AE294" s="12">
        <v>1</v>
      </c>
      <c r="AF294" s="12">
        <v>1454</v>
      </c>
      <c r="AG294" s="12">
        <v>1.23</v>
      </c>
      <c r="AH294" s="19">
        <f t="shared" si="152"/>
        <v>4.75576722640417</v>
      </c>
      <c r="AI294" s="20">
        <v>5936</v>
      </c>
      <c r="AJ294" s="12">
        <v>0.99</v>
      </c>
      <c r="AK294" s="12">
        <v>3.41</v>
      </c>
      <c r="AL294" s="9">
        <f t="shared" si="153"/>
        <v>4.3759</v>
      </c>
      <c r="AM294" s="10">
        <v>1.325</v>
      </c>
      <c r="AN294" s="20">
        <v>1.15</v>
      </c>
      <c r="AO294" s="21">
        <f t="shared" si="154"/>
        <v>328891.624145202</v>
      </c>
      <c r="AU294" s="12">
        <v>1597</v>
      </c>
      <c r="AV294" s="12">
        <v>3.32</v>
      </c>
      <c r="AW294" s="13">
        <v>1.35</v>
      </c>
      <c r="AX294" s="14">
        <v>1.4</v>
      </c>
      <c r="AY294" s="15">
        <f t="shared" si="155"/>
        <v>10020.8556</v>
      </c>
      <c r="AZ294" s="12">
        <v>1</v>
      </c>
      <c r="BA294" s="12">
        <v>1597</v>
      </c>
      <c r="BB294" s="12">
        <v>1.23</v>
      </c>
      <c r="BC294" s="19">
        <f t="shared" si="156"/>
        <v>4.89388657214345</v>
      </c>
      <c r="BD294" s="20">
        <v>5936</v>
      </c>
      <c r="BE294" s="12">
        <v>0.99</v>
      </c>
      <c r="BF294" s="12">
        <v>3.41</v>
      </c>
      <c r="BG294" s="9">
        <f t="shared" si="157"/>
        <v>4.3759</v>
      </c>
      <c r="BH294" s="10">
        <v>1.325</v>
      </c>
      <c r="BI294" s="22">
        <v>1.235</v>
      </c>
      <c r="BJ294" s="21">
        <f t="shared" si="158"/>
        <v>393668.54432919</v>
      </c>
      <c r="BP294" s="12">
        <v>1597</v>
      </c>
      <c r="BQ294" s="12">
        <v>3.32</v>
      </c>
      <c r="BR294" s="13">
        <v>1.35</v>
      </c>
      <c r="BS294" s="14">
        <v>1.4</v>
      </c>
      <c r="BT294" s="15">
        <f t="shared" si="159"/>
        <v>10020.8556</v>
      </c>
      <c r="BU294" s="12">
        <v>1</v>
      </c>
      <c r="BV294" s="12">
        <v>1597</v>
      </c>
      <c r="BW294" s="12">
        <v>1.32</v>
      </c>
      <c r="BX294" s="19">
        <f t="shared" si="160"/>
        <v>4.98388657214345</v>
      </c>
      <c r="BY294" s="20">
        <v>5936</v>
      </c>
      <c r="BZ294" s="12">
        <v>0.99</v>
      </c>
      <c r="CA294" s="12">
        <v>4.21</v>
      </c>
      <c r="CB294" s="9">
        <f t="shared" si="161"/>
        <v>5.1679</v>
      </c>
      <c r="CC294" s="10">
        <v>1.325</v>
      </c>
      <c r="CD294" s="20">
        <v>1.35</v>
      </c>
      <c r="CE294" s="21">
        <f t="shared" si="162"/>
        <v>516548.231234888</v>
      </c>
    </row>
    <row r="295" s="1" customFormat="1" customHeight="1" spans="5:83">
      <c r="E295" s="12">
        <v>1594</v>
      </c>
      <c r="F295" s="12">
        <v>1.45</v>
      </c>
      <c r="G295" s="13">
        <v>1.28</v>
      </c>
      <c r="H295" s="14">
        <v>1.4</v>
      </c>
      <c r="I295" s="15">
        <f t="shared" si="147"/>
        <v>4141.8496</v>
      </c>
      <c r="J295" s="12">
        <v>1</v>
      </c>
      <c r="K295" s="12">
        <v>1594</v>
      </c>
      <c r="L295" s="12">
        <v>0.96</v>
      </c>
      <c r="M295" s="19">
        <f t="shared" si="148"/>
        <v>4.62110183639399</v>
      </c>
      <c r="N295" s="20">
        <v>0</v>
      </c>
      <c r="O295" s="12">
        <v>0.99</v>
      </c>
      <c r="P295" s="12">
        <v>3.41</v>
      </c>
      <c r="Q295" s="9">
        <f t="shared" si="149"/>
        <v>4.3759</v>
      </c>
      <c r="R295" s="10">
        <v>1.325</v>
      </c>
      <c r="S295" s="20">
        <v>1.15</v>
      </c>
      <c r="T295" s="21">
        <f t="shared" si="150"/>
        <v>127620.655592024</v>
      </c>
      <c r="Z295" s="12">
        <v>1454</v>
      </c>
      <c r="AA295" s="12">
        <v>1.45</v>
      </c>
      <c r="AB295" s="13">
        <v>1.35</v>
      </c>
      <c r="AC295" s="14">
        <v>1.4</v>
      </c>
      <c r="AD295" s="15">
        <f t="shared" si="151"/>
        <v>3984.687</v>
      </c>
      <c r="AE295" s="12">
        <v>1</v>
      </c>
      <c r="AF295" s="12">
        <v>1454</v>
      </c>
      <c r="AG295" s="12">
        <v>1.23</v>
      </c>
      <c r="AH295" s="19">
        <f t="shared" si="152"/>
        <v>4.75576722640417</v>
      </c>
      <c r="AI295" s="20">
        <v>5936</v>
      </c>
      <c r="AJ295" s="12">
        <v>0.99</v>
      </c>
      <c r="AK295" s="12">
        <v>3.41</v>
      </c>
      <c r="AL295" s="9">
        <f t="shared" si="153"/>
        <v>4.3759</v>
      </c>
      <c r="AM295" s="10">
        <v>1.325</v>
      </c>
      <c r="AN295" s="20">
        <v>1.15</v>
      </c>
      <c r="AO295" s="21">
        <f t="shared" si="154"/>
        <v>165935.939860507</v>
      </c>
      <c r="AU295" s="12">
        <v>1597</v>
      </c>
      <c r="AV295" s="12">
        <v>1.45</v>
      </c>
      <c r="AW295" s="13">
        <v>1.35</v>
      </c>
      <c r="AX295" s="14">
        <v>1.4</v>
      </c>
      <c r="AY295" s="15">
        <f t="shared" si="155"/>
        <v>4376.5785</v>
      </c>
      <c r="AZ295" s="12">
        <v>1</v>
      </c>
      <c r="BA295" s="12">
        <v>1597</v>
      </c>
      <c r="BB295" s="12">
        <v>1.23</v>
      </c>
      <c r="BC295" s="19">
        <f t="shared" si="156"/>
        <v>4.89388657214345</v>
      </c>
      <c r="BD295" s="20">
        <v>5936</v>
      </c>
      <c r="BE295" s="12">
        <v>0.99</v>
      </c>
      <c r="BF295" s="12">
        <v>3.41</v>
      </c>
      <c r="BG295" s="9">
        <f t="shared" si="157"/>
        <v>4.3759</v>
      </c>
      <c r="BH295" s="10">
        <v>1.325</v>
      </c>
      <c r="BI295" s="22">
        <v>1.235</v>
      </c>
      <c r="BJ295" s="21">
        <f t="shared" si="158"/>
        <v>195874.846083539</v>
      </c>
      <c r="BP295" s="12">
        <v>1597</v>
      </c>
      <c r="BQ295" s="12">
        <v>1.45</v>
      </c>
      <c r="BR295" s="13">
        <v>1.35</v>
      </c>
      <c r="BS295" s="14">
        <v>1.4</v>
      </c>
      <c r="BT295" s="15">
        <f t="shared" si="159"/>
        <v>4376.5785</v>
      </c>
      <c r="BU295" s="12">
        <v>1</v>
      </c>
      <c r="BV295" s="12">
        <v>1597</v>
      </c>
      <c r="BW295" s="12">
        <v>1.32</v>
      </c>
      <c r="BX295" s="19">
        <f t="shared" si="160"/>
        <v>4.98388657214345</v>
      </c>
      <c r="BY295" s="20">
        <v>5936</v>
      </c>
      <c r="BZ295" s="12">
        <v>0.99</v>
      </c>
      <c r="CA295" s="12">
        <v>4.21</v>
      </c>
      <c r="CB295" s="9">
        <f t="shared" si="161"/>
        <v>5.1679</v>
      </c>
      <c r="CC295" s="10">
        <v>1.325</v>
      </c>
      <c r="CD295" s="20">
        <v>1.35</v>
      </c>
      <c r="CE295" s="21">
        <f t="shared" si="162"/>
        <v>256508.19092893</v>
      </c>
    </row>
    <row r="296" s="1" customFormat="1" customHeight="1" spans="5:83">
      <c r="E296" s="12">
        <v>1594</v>
      </c>
      <c r="F296" s="12">
        <v>1.8</v>
      </c>
      <c r="G296" s="13">
        <v>1.28</v>
      </c>
      <c r="H296" s="14">
        <v>1.4</v>
      </c>
      <c r="I296" s="15">
        <f t="shared" si="147"/>
        <v>5141.6064</v>
      </c>
      <c r="J296" s="12">
        <v>1</v>
      </c>
      <c r="K296" s="12">
        <v>1594</v>
      </c>
      <c r="L296" s="12">
        <v>0.96</v>
      </c>
      <c r="M296" s="19">
        <f t="shared" si="148"/>
        <v>4.62110183639399</v>
      </c>
      <c r="N296" s="20">
        <v>0</v>
      </c>
      <c r="O296" s="12">
        <v>0.99</v>
      </c>
      <c r="P296" s="12">
        <v>3.41</v>
      </c>
      <c r="Q296" s="9">
        <f t="shared" si="149"/>
        <v>4.3759</v>
      </c>
      <c r="R296" s="10">
        <v>1.325</v>
      </c>
      <c r="S296" s="20">
        <v>1.15</v>
      </c>
      <c r="T296" s="21">
        <f t="shared" si="150"/>
        <v>158425.641424581</v>
      </c>
      <c r="Z296" s="12">
        <v>1454</v>
      </c>
      <c r="AA296" s="12">
        <v>1.8</v>
      </c>
      <c r="AB296" s="13">
        <v>1.35</v>
      </c>
      <c r="AC296" s="14">
        <v>1.4</v>
      </c>
      <c r="AD296" s="15">
        <f t="shared" si="151"/>
        <v>4946.508</v>
      </c>
      <c r="AE296" s="12">
        <v>1</v>
      </c>
      <c r="AF296" s="12">
        <v>1454</v>
      </c>
      <c r="AG296" s="12">
        <v>1.23</v>
      </c>
      <c r="AH296" s="19">
        <f t="shared" si="152"/>
        <v>4.75576722640417</v>
      </c>
      <c r="AI296" s="20">
        <v>5936</v>
      </c>
      <c r="AJ296" s="12">
        <v>0.99</v>
      </c>
      <c r="AK296" s="12">
        <v>3.41</v>
      </c>
      <c r="AL296" s="9">
        <f t="shared" si="153"/>
        <v>4.3759</v>
      </c>
      <c r="AM296" s="10">
        <v>1.325</v>
      </c>
      <c r="AN296" s="20">
        <v>1.15</v>
      </c>
      <c r="AO296" s="21">
        <f t="shared" si="154"/>
        <v>196435.666865664</v>
      </c>
      <c r="AU296" s="12">
        <v>1597</v>
      </c>
      <c r="AV296" s="12">
        <v>1.8</v>
      </c>
      <c r="AW296" s="13">
        <v>1.35</v>
      </c>
      <c r="AX296" s="14">
        <v>1.4</v>
      </c>
      <c r="AY296" s="15">
        <f t="shared" si="155"/>
        <v>5432.994</v>
      </c>
      <c r="AZ296" s="12">
        <v>1</v>
      </c>
      <c r="BA296" s="12">
        <v>1597</v>
      </c>
      <c r="BB296" s="12">
        <v>1.23</v>
      </c>
      <c r="BC296" s="19">
        <f t="shared" si="156"/>
        <v>4.89388657214345</v>
      </c>
      <c r="BD296" s="20">
        <v>5936</v>
      </c>
      <c r="BE296" s="12">
        <v>0.99</v>
      </c>
      <c r="BF296" s="12">
        <v>3.41</v>
      </c>
      <c r="BG296" s="9">
        <f t="shared" si="157"/>
        <v>4.3759</v>
      </c>
      <c r="BH296" s="10">
        <v>1.325</v>
      </c>
      <c r="BI296" s="22">
        <v>1.235</v>
      </c>
      <c r="BJ296" s="21">
        <f t="shared" si="158"/>
        <v>232895.056985132</v>
      </c>
      <c r="BP296" s="12">
        <v>1597</v>
      </c>
      <c r="BQ296" s="12">
        <v>1.8</v>
      </c>
      <c r="BR296" s="13">
        <v>1.35</v>
      </c>
      <c r="BS296" s="14">
        <v>1.4</v>
      </c>
      <c r="BT296" s="15">
        <f t="shared" si="159"/>
        <v>5432.994</v>
      </c>
      <c r="BU296" s="12">
        <v>1</v>
      </c>
      <c r="BV296" s="12">
        <v>1597</v>
      </c>
      <c r="BW296" s="12">
        <v>1.32</v>
      </c>
      <c r="BX296" s="19">
        <f t="shared" si="160"/>
        <v>4.98388657214345</v>
      </c>
      <c r="BY296" s="20">
        <v>5936</v>
      </c>
      <c r="BZ296" s="12">
        <v>0.99</v>
      </c>
      <c r="CA296" s="12">
        <v>4.21</v>
      </c>
      <c r="CB296" s="9">
        <f t="shared" si="161"/>
        <v>5.1679</v>
      </c>
      <c r="CC296" s="10">
        <v>1.325</v>
      </c>
      <c r="CD296" s="20">
        <v>1.35</v>
      </c>
      <c r="CE296" s="21">
        <f t="shared" si="162"/>
        <v>305178.78670812</v>
      </c>
    </row>
    <row r="297" s="1" customFormat="1" customHeight="1" spans="5:83">
      <c r="E297" s="12">
        <v>1594</v>
      </c>
      <c r="F297" s="12">
        <v>2.64</v>
      </c>
      <c r="G297" s="13">
        <v>1.28</v>
      </c>
      <c r="H297" s="14">
        <v>1.4</v>
      </c>
      <c r="I297" s="15">
        <f t="shared" si="147"/>
        <v>7541.02272</v>
      </c>
      <c r="J297" s="12">
        <v>1</v>
      </c>
      <c r="K297" s="12">
        <v>1594</v>
      </c>
      <c r="L297" s="12">
        <v>0.96</v>
      </c>
      <c r="M297" s="19">
        <f t="shared" si="148"/>
        <v>4.62110183639399</v>
      </c>
      <c r="N297" s="20">
        <v>0</v>
      </c>
      <c r="O297" s="12">
        <v>0.99</v>
      </c>
      <c r="P297" s="12">
        <v>3.41</v>
      </c>
      <c r="Q297" s="9">
        <f t="shared" si="149"/>
        <v>4.3759</v>
      </c>
      <c r="R297" s="10">
        <v>1.325</v>
      </c>
      <c r="S297" s="20">
        <v>1.15</v>
      </c>
      <c r="T297" s="21">
        <f t="shared" si="150"/>
        <v>232357.607422719</v>
      </c>
      <c r="Z297" s="12">
        <v>1454</v>
      </c>
      <c r="AA297" s="12">
        <v>2.64</v>
      </c>
      <c r="AB297" s="13">
        <v>1.35</v>
      </c>
      <c r="AC297" s="14">
        <v>1.4</v>
      </c>
      <c r="AD297" s="15">
        <f t="shared" si="151"/>
        <v>7254.8784</v>
      </c>
      <c r="AE297" s="12">
        <v>1</v>
      </c>
      <c r="AF297" s="12">
        <v>1454</v>
      </c>
      <c r="AG297" s="12">
        <v>1.23</v>
      </c>
      <c r="AH297" s="19">
        <f t="shared" si="152"/>
        <v>4.75576722640417</v>
      </c>
      <c r="AI297" s="20">
        <v>5936</v>
      </c>
      <c r="AJ297" s="12">
        <v>0.99</v>
      </c>
      <c r="AK297" s="12">
        <v>3.41</v>
      </c>
      <c r="AL297" s="9">
        <f t="shared" si="153"/>
        <v>4.3759</v>
      </c>
      <c r="AM297" s="10">
        <v>1.325</v>
      </c>
      <c r="AN297" s="20">
        <v>1.15</v>
      </c>
      <c r="AO297" s="21">
        <f t="shared" si="154"/>
        <v>269635.01167804</v>
      </c>
      <c r="AU297" s="12">
        <v>1597</v>
      </c>
      <c r="AV297" s="12">
        <v>2.64</v>
      </c>
      <c r="AW297" s="13">
        <v>1.35</v>
      </c>
      <c r="AX297" s="14">
        <v>1.4</v>
      </c>
      <c r="AY297" s="15">
        <f t="shared" si="155"/>
        <v>7968.3912</v>
      </c>
      <c r="AZ297" s="12">
        <v>1</v>
      </c>
      <c r="BA297" s="12">
        <v>1597</v>
      </c>
      <c r="BB297" s="12">
        <v>1.23</v>
      </c>
      <c r="BC297" s="19">
        <f t="shared" si="156"/>
        <v>4.89388657214345</v>
      </c>
      <c r="BD297" s="20">
        <v>5936</v>
      </c>
      <c r="BE297" s="12">
        <v>0.99</v>
      </c>
      <c r="BF297" s="12">
        <v>3.41</v>
      </c>
      <c r="BG297" s="9">
        <f t="shared" si="157"/>
        <v>4.3759</v>
      </c>
      <c r="BH297" s="10">
        <v>1.325</v>
      </c>
      <c r="BI297" s="22">
        <v>1.235</v>
      </c>
      <c r="BJ297" s="21">
        <f t="shared" si="158"/>
        <v>321743.563148953</v>
      </c>
      <c r="BP297" s="12">
        <v>1597</v>
      </c>
      <c r="BQ297" s="12">
        <v>2.64</v>
      </c>
      <c r="BR297" s="13">
        <v>1.35</v>
      </c>
      <c r="BS297" s="14">
        <v>1.4</v>
      </c>
      <c r="BT297" s="15">
        <f t="shared" si="159"/>
        <v>7968.3912</v>
      </c>
      <c r="BU297" s="12">
        <v>1</v>
      </c>
      <c r="BV297" s="12">
        <v>1597</v>
      </c>
      <c r="BW297" s="12">
        <v>1.32</v>
      </c>
      <c r="BX297" s="19">
        <f t="shared" si="160"/>
        <v>4.98388657214345</v>
      </c>
      <c r="BY297" s="20">
        <v>5936</v>
      </c>
      <c r="BZ297" s="12">
        <v>0.99</v>
      </c>
      <c r="CA297" s="12">
        <v>4.21</v>
      </c>
      <c r="CB297" s="9">
        <f t="shared" si="161"/>
        <v>5.1679</v>
      </c>
      <c r="CC297" s="10">
        <v>1.325</v>
      </c>
      <c r="CD297" s="20">
        <v>1.35</v>
      </c>
      <c r="CE297" s="21">
        <f t="shared" si="162"/>
        <v>421988.216578176</v>
      </c>
    </row>
    <row r="298" s="1" customFormat="1" customHeight="1" spans="5:83">
      <c r="E298" s="12">
        <v>1594</v>
      </c>
      <c r="F298" s="12">
        <v>2.64</v>
      </c>
      <c r="G298" s="13">
        <v>1.28</v>
      </c>
      <c r="H298" s="14">
        <v>1.4</v>
      </c>
      <c r="I298" s="15">
        <f t="shared" si="147"/>
        <v>7541.02272</v>
      </c>
      <c r="J298" s="12">
        <v>1</v>
      </c>
      <c r="K298" s="12">
        <v>1594</v>
      </c>
      <c r="L298" s="12">
        <v>0.96</v>
      </c>
      <c r="M298" s="19">
        <f t="shared" si="148"/>
        <v>4.62110183639399</v>
      </c>
      <c r="N298" s="20">
        <v>0</v>
      </c>
      <c r="O298" s="12">
        <v>0.99</v>
      </c>
      <c r="P298" s="12">
        <v>3.41</v>
      </c>
      <c r="Q298" s="9">
        <f t="shared" si="149"/>
        <v>4.3759</v>
      </c>
      <c r="R298" s="10">
        <v>1.325</v>
      </c>
      <c r="S298" s="20">
        <v>1.15</v>
      </c>
      <c r="T298" s="21">
        <f t="shared" si="150"/>
        <v>232357.607422719</v>
      </c>
      <c r="Z298" s="12">
        <v>1454</v>
      </c>
      <c r="AA298" s="12">
        <v>2.64</v>
      </c>
      <c r="AB298" s="13">
        <v>1.35</v>
      </c>
      <c r="AC298" s="14">
        <v>1.4</v>
      </c>
      <c r="AD298" s="15">
        <f t="shared" si="151"/>
        <v>7254.8784</v>
      </c>
      <c r="AE298" s="12">
        <v>1</v>
      </c>
      <c r="AF298" s="12">
        <v>1454</v>
      </c>
      <c r="AG298" s="12">
        <v>1.23</v>
      </c>
      <c r="AH298" s="19">
        <f t="shared" si="152"/>
        <v>4.75576722640417</v>
      </c>
      <c r="AI298" s="20">
        <v>5936</v>
      </c>
      <c r="AJ298" s="12">
        <v>0.99</v>
      </c>
      <c r="AK298" s="12">
        <v>3.41</v>
      </c>
      <c r="AL298" s="9">
        <f t="shared" si="153"/>
        <v>4.3759</v>
      </c>
      <c r="AM298" s="10">
        <v>1.325</v>
      </c>
      <c r="AN298" s="20">
        <v>1.15</v>
      </c>
      <c r="AO298" s="21">
        <f t="shared" si="154"/>
        <v>269635.01167804</v>
      </c>
      <c r="AU298" s="12">
        <v>1597</v>
      </c>
      <c r="AV298" s="12">
        <v>2.64</v>
      </c>
      <c r="AW298" s="13">
        <v>1.35</v>
      </c>
      <c r="AX298" s="14">
        <v>1.4</v>
      </c>
      <c r="AY298" s="15">
        <f t="shared" si="155"/>
        <v>7968.3912</v>
      </c>
      <c r="AZ298" s="12">
        <v>1</v>
      </c>
      <c r="BA298" s="12">
        <v>1597</v>
      </c>
      <c r="BB298" s="12">
        <v>1.23</v>
      </c>
      <c r="BC298" s="19">
        <f t="shared" si="156"/>
        <v>4.89388657214345</v>
      </c>
      <c r="BD298" s="20">
        <v>0</v>
      </c>
      <c r="BE298" s="12">
        <v>0.99</v>
      </c>
      <c r="BF298" s="12">
        <v>3.41</v>
      </c>
      <c r="BG298" s="9">
        <f t="shared" si="157"/>
        <v>4.3759</v>
      </c>
      <c r="BH298" s="10">
        <v>1.325</v>
      </c>
      <c r="BI298" s="22">
        <v>1.235</v>
      </c>
      <c r="BJ298" s="21">
        <f t="shared" si="158"/>
        <v>279238.162229153</v>
      </c>
      <c r="BP298" s="12">
        <v>1597</v>
      </c>
      <c r="BQ298" s="12">
        <v>2.64</v>
      </c>
      <c r="BR298" s="13">
        <v>1.35</v>
      </c>
      <c r="BS298" s="14">
        <v>1.4</v>
      </c>
      <c r="BT298" s="15">
        <f t="shared" si="159"/>
        <v>7968.3912</v>
      </c>
      <c r="BU298" s="12">
        <v>1</v>
      </c>
      <c r="BV298" s="12">
        <v>1597</v>
      </c>
      <c r="BW298" s="12">
        <v>1.32</v>
      </c>
      <c r="BX298" s="19">
        <f t="shared" si="160"/>
        <v>4.98388657214345</v>
      </c>
      <c r="BY298" s="20">
        <v>0</v>
      </c>
      <c r="BZ298" s="12">
        <v>0.99</v>
      </c>
      <c r="CA298" s="12">
        <v>4.21</v>
      </c>
      <c r="CB298" s="9">
        <f t="shared" si="161"/>
        <v>5.1679</v>
      </c>
      <c r="CC298" s="10">
        <v>1.325</v>
      </c>
      <c r="CD298" s="20">
        <v>1.35</v>
      </c>
      <c r="CE298" s="21">
        <f t="shared" si="162"/>
        <v>367115.351020176</v>
      </c>
    </row>
    <row r="299" s="1" customFormat="1" customHeight="1" spans="5:83">
      <c r="E299" s="12">
        <v>1594</v>
      </c>
      <c r="F299" s="12">
        <v>3.32</v>
      </c>
      <c r="G299" s="13">
        <v>1.28</v>
      </c>
      <c r="H299" s="14">
        <v>1.4</v>
      </c>
      <c r="I299" s="15">
        <f t="shared" si="147"/>
        <v>9483.40736</v>
      </c>
      <c r="J299" s="12">
        <v>1</v>
      </c>
      <c r="K299" s="12">
        <v>1594</v>
      </c>
      <c r="L299" s="12">
        <v>0.96</v>
      </c>
      <c r="M299" s="19">
        <f t="shared" si="148"/>
        <v>4.62110183639399</v>
      </c>
      <c r="N299" s="20">
        <v>0</v>
      </c>
      <c r="O299" s="12">
        <v>0.99</v>
      </c>
      <c r="P299" s="12">
        <v>3.41</v>
      </c>
      <c r="Q299" s="9">
        <f t="shared" si="149"/>
        <v>4.3759</v>
      </c>
      <c r="R299" s="10">
        <v>1.325</v>
      </c>
      <c r="S299" s="20">
        <v>1.15</v>
      </c>
      <c r="T299" s="21">
        <f t="shared" si="150"/>
        <v>292207.294183117</v>
      </c>
      <c r="Z299" s="12">
        <v>1454</v>
      </c>
      <c r="AA299" s="12">
        <v>3.32</v>
      </c>
      <c r="AB299" s="13">
        <v>1.35</v>
      </c>
      <c r="AC299" s="14">
        <v>1.4</v>
      </c>
      <c r="AD299" s="15">
        <f t="shared" si="151"/>
        <v>9123.5592</v>
      </c>
      <c r="AE299" s="12">
        <v>1</v>
      </c>
      <c r="AF299" s="12">
        <v>1454</v>
      </c>
      <c r="AG299" s="12">
        <v>1.23</v>
      </c>
      <c r="AH299" s="19">
        <f t="shared" si="152"/>
        <v>4.75576722640417</v>
      </c>
      <c r="AI299" s="20">
        <v>5936</v>
      </c>
      <c r="AJ299" s="12">
        <v>0.99</v>
      </c>
      <c r="AK299" s="12">
        <v>3.41</v>
      </c>
      <c r="AL299" s="9">
        <f t="shared" si="153"/>
        <v>4.3759</v>
      </c>
      <c r="AM299" s="10">
        <v>1.325</v>
      </c>
      <c r="AN299" s="20">
        <v>1.15</v>
      </c>
      <c r="AO299" s="21">
        <f t="shared" si="154"/>
        <v>328891.624145202</v>
      </c>
      <c r="AU299" s="12">
        <v>1597</v>
      </c>
      <c r="AV299" s="12">
        <v>3.32</v>
      </c>
      <c r="AW299" s="13">
        <v>1.35</v>
      </c>
      <c r="AX299" s="14">
        <v>1.4</v>
      </c>
      <c r="AY299" s="15">
        <f t="shared" si="155"/>
        <v>10020.8556</v>
      </c>
      <c r="AZ299" s="12">
        <v>1</v>
      </c>
      <c r="BA299" s="12">
        <v>1597</v>
      </c>
      <c r="BB299" s="12">
        <v>1.23</v>
      </c>
      <c r="BC299" s="19">
        <f t="shared" si="156"/>
        <v>4.89388657214345</v>
      </c>
      <c r="BD299" s="20">
        <v>0</v>
      </c>
      <c r="BE299" s="12">
        <v>0.99</v>
      </c>
      <c r="BF299" s="12">
        <v>3.41</v>
      </c>
      <c r="BG299" s="9">
        <f t="shared" si="157"/>
        <v>4.3759</v>
      </c>
      <c r="BH299" s="10">
        <v>1.325</v>
      </c>
      <c r="BI299" s="22">
        <v>1.235</v>
      </c>
      <c r="BJ299" s="21">
        <f t="shared" si="158"/>
        <v>351163.14340939</v>
      </c>
      <c r="BP299" s="12">
        <v>1597</v>
      </c>
      <c r="BQ299" s="12">
        <v>3.32</v>
      </c>
      <c r="BR299" s="13">
        <v>1.35</v>
      </c>
      <c r="BS299" s="14">
        <v>1.4</v>
      </c>
      <c r="BT299" s="15">
        <f t="shared" si="159"/>
        <v>10020.8556</v>
      </c>
      <c r="BU299" s="12">
        <v>1</v>
      </c>
      <c r="BV299" s="12">
        <v>1597</v>
      </c>
      <c r="BW299" s="12">
        <v>1.32</v>
      </c>
      <c r="BX299" s="19">
        <f t="shared" si="160"/>
        <v>4.98388657214345</v>
      </c>
      <c r="BY299" s="20">
        <v>0</v>
      </c>
      <c r="BZ299" s="12">
        <v>0.99</v>
      </c>
      <c r="CA299" s="12">
        <v>4.21</v>
      </c>
      <c r="CB299" s="9">
        <f t="shared" si="161"/>
        <v>5.1679</v>
      </c>
      <c r="CC299" s="10">
        <v>1.325</v>
      </c>
      <c r="CD299" s="20">
        <v>1.35</v>
      </c>
      <c r="CE299" s="21">
        <f t="shared" si="162"/>
        <v>461675.365676888</v>
      </c>
    </row>
    <row r="300" s="1" customFormat="1" customHeight="1" spans="5:83">
      <c r="E300" s="12">
        <v>1594</v>
      </c>
      <c r="F300" s="12">
        <v>1.45</v>
      </c>
      <c r="G300" s="13">
        <v>1.28</v>
      </c>
      <c r="H300" s="14">
        <v>1.4</v>
      </c>
      <c r="I300" s="15">
        <f t="shared" si="147"/>
        <v>4141.8496</v>
      </c>
      <c r="J300" s="12">
        <v>1</v>
      </c>
      <c r="K300" s="12">
        <v>1594</v>
      </c>
      <c r="L300" s="12">
        <v>0.96</v>
      </c>
      <c r="M300" s="19">
        <f t="shared" si="148"/>
        <v>4.62110183639399</v>
      </c>
      <c r="N300" s="20">
        <v>0</v>
      </c>
      <c r="O300" s="12">
        <v>0.99</v>
      </c>
      <c r="P300" s="12">
        <v>3.41</v>
      </c>
      <c r="Q300" s="9">
        <f t="shared" si="149"/>
        <v>4.3759</v>
      </c>
      <c r="R300" s="10">
        <v>1.325</v>
      </c>
      <c r="S300" s="20">
        <v>1.15</v>
      </c>
      <c r="T300" s="21">
        <f t="shared" si="150"/>
        <v>127620.655592024</v>
      </c>
      <c r="Z300" s="12">
        <v>1454</v>
      </c>
      <c r="AA300" s="12">
        <v>1.45</v>
      </c>
      <c r="AB300" s="13">
        <v>1.35</v>
      </c>
      <c r="AC300" s="14">
        <v>1.4</v>
      </c>
      <c r="AD300" s="15">
        <f t="shared" si="151"/>
        <v>3984.687</v>
      </c>
      <c r="AE300" s="12">
        <v>1</v>
      </c>
      <c r="AF300" s="12">
        <v>1454</v>
      </c>
      <c r="AG300" s="12">
        <v>1.23</v>
      </c>
      <c r="AH300" s="19">
        <f t="shared" si="152"/>
        <v>4.75576722640417</v>
      </c>
      <c r="AI300" s="20">
        <v>5936</v>
      </c>
      <c r="AJ300" s="12">
        <v>0.99</v>
      </c>
      <c r="AK300" s="12">
        <v>3.41</v>
      </c>
      <c r="AL300" s="9">
        <f t="shared" si="153"/>
        <v>4.3759</v>
      </c>
      <c r="AM300" s="10">
        <v>1.325</v>
      </c>
      <c r="AN300" s="20">
        <v>1.15</v>
      </c>
      <c r="AO300" s="21">
        <f t="shared" si="154"/>
        <v>165935.939860507</v>
      </c>
      <c r="AU300" s="12">
        <v>1597</v>
      </c>
      <c r="AV300" s="12">
        <v>1.45</v>
      </c>
      <c r="AW300" s="13">
        <v>1.35</v>
      </c>
      <c r="AX300" s="14">
        <v>1.4</v>
      </c>
      <c r="AY300" s="15">
        <f t="shared" si="155"/>
        <v>4376.5785</v>
      </c>
      <c r="AZ300" s="12">
        <v>1</v>
      </c>
      <c r="BA300" s="12">
        <v>1597</v>
      </c>
      <c r="BB300" s="12">
        <v>1.23</v>
      </c>
      <c r="BC300" s="19">
        <f t="shared" si="156"/>
        <v>4.89388657214345</v>
      </c>
      <c r="BD300" s="20">
        <v>0</v>
      </c>
      <c r="BE300" s="12">
        <v>0.99</v>
      </c>
      <c r="BF300" s="12">
        <v>3.41</v>
      </c>
      <c r="BG300" s="9">
        <f t="shared" si="157"/>
        <v>4.3759</v>
      </c>
      <c r="BH300" s="10">
        <v>1.325</v>
      </c>
      <c r="BI300" s="22">
        <v>1.235</v>
      </c>
      <c r="BJ300" s="21">
        <f t="shared" si="158"/>
        <v>153369.445163739</v>
      </c>
      <c r="BP300" s="12">
        <v>1597</v>
      </c>
      <c r="BQ300" s="12">
        <v>1.45</v>
      </c>
      <c r="BR300" s="13">
        <v>1.35</v>
      </c>
      <c r="BS300" s="14">
        <v>1.4</v>
      </c>
      <c r="BT300" s="15">
        <f t="shared" si="159"/>
        <v>4376.5785</v>
      </c>
      <c r="BU300" s="12">
        <v>1</v>
      </c>
      <c r="BV300" s="12">
        <v>1597</v>
      </c>
      <c r="BW300" s="12">
        <v>1.32</v>
      </c>
      <c r="BX300" s="19">
        <f t="shared" si="160"/>
        <v>4.98388657214345</v>
      </c>
      <c r="BY300" s="20">
        <v>0</v>
      </c>
      <c r="BZ300" s="12">
        <v>0.99</v>
      </c>
      <c r="CA300" s="12">
        <v>4.21</v>
      </c>
      <c r="CB300" s="9">
        <f t="shared" si="161"/>
        <v>5.1679</v>
      </c>
      <c r="CC300" s="10">
        <v>1.325</v>
      </c>
      <c r="CD300" s="20">
        <v>1.35</v>
      </c>
      <c r="CE300" s="21">
        <f t="shared" si="162"/>
        <v>201635.32537093</v>
      </c>
    </row>
    <row r="301" s="1" customFormat="1" customHeight="1" spans="5:83">
      <c r="E301" s="12">
        <v>1594</v>
      </c>
      <c r="F301" s="12">
        <v>1.8</v>
      </c>
      <c r="G301" s="13">
        <v>1.28</v>
      </c>
      <c r="H301" s="14">
        <v>1.4</v>
      </c>
      <c r="I301" s="15">
        <f t="shared" si="147"/>
        <v>5141.6064</v>
      </c>
      <c r="J301" s="12">
        <v>1</v>
      </c>
      <c r="K301" s="12">
        <v>1594</v>
      </c>
      <c r="L301" s="12">
        <v>0.96</v>
      </c>
      <c r="M301" s="19">
        <f t="shared" si="148"/>
        <v>4.62110183639399</v>
      </c>
      <c r="N301" s="20">
        <v>0</v>
      </c>
      <c r="O301" s="12">
        <v>0.99</v>
      </c>
      <c r="P301" s="12">
        <v>3.41</v>
      </c>
      <c r="Q301" s="9">
        <f t="shared" si="149"/>
        <v>4.3759</v>
      </c>
      <c r="R301" s="10">
        <v>1.325</v>
      </c>
      <c r="S301" s="20">
        <v>1.15</v>
      </c>
      <c r="T301" s="21">
        <f t="shared" si="150"/>
        <v>158425.641424581</v>
      </c>
      <c r="Z301" s="12">
        <v>1454</v>
      </c>
      <c r="AA301" s="12">
        <v>1.8</v>
      </c>
      <c r="AB301" s="13">
        <v>1.35</v>
      </c>
      <c r="AC301" s="14">
        <v>1.4</v>
      </c>
      <c r="AD301" s="15">
        <f t="shared" si="151"/>
        <v>4946.508</v>
      </c>
      <c r="AE301" s="12">
        <v>1</v>
      </c>
      <c r="AF301" s="12">
        <v>1454</v>
      </c>
      <c r="AG301" s="12">
        <v>1.23</v>
      </c>
      <c r="AH301" s="19">
        <f t="shared" si="152"/>
        <v>4.75576722640417</v>
      </c>
      <c r="AI301" s="20">
        <v>5936</v>
      </c>
      <c r="AJ301" s="12">
        <v>0.99</v>
      </c>
      <c r="AK301" s="12">
        <v>3.41</v>
      </c>
      <c r="AL301" s="9">
        <f t="shared" si="153"/>
        <v>4.3759</v>
      </c>
      <c r="AM301" s="10">
        <v>1.325</v>
      </c>
      <c r="AN301" s="20">
        <v>1.15</v>
      </c>
      <c r="AO301" s="21">
        <f t="shared" si="154"/>
        <v>196435.666865664</v>
      </c>
      <c r="AU301" s="12">
        <v>1597</v>
      </c>
      <c r="AV301" s="12">
        <v>1.8</v>
      </c>
      <c r="AW301" s="13">
        <v>1.35</v>
      </c>
      <c r="AX301" s="14">
        <v>1.4</v>
      </c>
      <c r="AY301" s="15">
        <f t="shared" si="155"/>
        <v>5432.994</v>
      </c>
      <c r="AZ301" s="12">
        <v>1</v>
      </c>
      <c r="BA301" s="12">
        <v>1597</v>
      </c>
      <c r="BB301" s="12">
        <v>1.23</v>
      </c>
      <c r="BC301" s="19">
        <f t="shared" si="156"/>
        <v>4.89388657214345</v>
      </c>
      <c r="BD301" s="20">
        <v>0</v>
      </c>
      <c r="BE301" s="12">
        <v>0.99</v>
      </c>
      <c r="BF301" s="12">
        <v>3.41</v>
      </c>
      <c r="BG301" s="9">
        <f t="shared" si="157"/>
        <v>4.3759</v>
      </c>
      <c r="BH301" s="10">
        <v>1.325</v>
      </c>
      <c r="BI301" s="22">
        <v>1.235</v>
      </c>
      <c r="BJ301" s="21">
        <f t="shared" si="158"/>
        <v>190389.656065332</v>
      </c>
      <c r="BP301" s="12">
        <v>1597</v>
      </c>
      <c r="BQ301" s="12">
        <v>1.8</v>
      </c>
      <c r="BR301" s="13">
        <v>1.35</v>
      </c>
      <c r="BS301" s="14">
        <v>1.4</v>
      </c>
      <c r="BT301" s="15">
        <f t="shared" si="159"/>
        <v>5432.994</v>
      </c>
      <c r="BU301" s="12">
        <v>1</v>
      </c>
      <c r="BV301" s="12">
        <v>1597</v>
      </c>
      <c r="BW301" s="12">
        <v>1.32</v>
      </c>
      <c r="BX301" s="19">
        <f t="shared" si="160"/>
        <v>4.98388657214345</v>
      </c>
      <c r="BY301" s="20">
        <v>0</v>
      </c>
      <c r="BZ301" s="12">
        <v>0.99</v>
      </c>
      <c r="CA301" s="12">
        <v>4.21</v>
      </c>
      <c r="CB301" s="9">
        <f t="shared" si="161"/>
        <v>5.1679</v>
      </c>
      <c r="CC301" s="10">
        <v>1.325</v>
      </c>
      <c r="CD301" s="20">
        <v>1.35</v>
      </c>
      <c r="CE301" s="21">
        <f t="shared" si="162"/>
        <v>250305.92115012</v>
      </c>
    </row>
    <row r="302" s="1" customFormat="1" customHeight="1" spans="5:83">
      <c r="E302" s="12">
        <v>1594</v>
      </c>
      <c r="F302" s="12">
        <v>2.64</v>
      </c>
      <c r="G302" s="13">
        <v>1.28</v>
      </c>
      <c r="H302" s="14">
        <v>1.4</v>
      </c>
      <c r="I302" s="15">
        <f t="shared" si="147"/>
        <v>7541.02272</v>
      </c>
      <c r="J302" s="12">
        <v>1</v>
      </c>
      <c r="K302" s="12">
        <v>1594</v>
      </c>
      <c r="L302" s="12">
        <v>0.96</v>
      </c>
      <c r="M302" s="19">
        <f t="shared" si="148"/>
        <v>4.62110183639399</v>
      </c>
      <c r="N302" s="20">
        <v>0</v>
      </c>
      <c r="O302" s="12">
        <v>0.99</v>
      </c>
      <c r="P302" s="12">
        <v>3.41</v>
      </c>
      <c r="Q302" s="9">
        <f t="shared" si="149"/>
        <v>4.3759</v>
      </c>
      <c r="R302" s="10">
        <v>1.325</v>
      </c>
      <c r="S302" s="20">
        <v>1.15</v>
      </c>
      <c r="T302" s="21">
        <f t="shared" si="150"/>
        <v>232357.607422719</v>
      </c>
      <c r="Z302" s="12">
        <v>1454</v>
      </c>
      <c r="AA302" s="12">
        <v>2.64</v>
      </c>
      <c r="AB302" s="13">
        <v>1.35</v>
      </c>
      <c r="AC302" s="14">
        <v>1.4</v>
      </c>
      <c r="AD302" s="15">
        <f t="shared" si="151"/>
        <v>7254.8784</v>
      </c>
      <c r="AE302" s="12">
        <v>1</v>
      </c>
      <c r="AF302" s="12">
        <v>1454</v>
      </c>
      <c r="AG302" s="12">
        <v>1.23</v>
      </c>
      <c r="AH302" s="19">
        <f t="shared" si="152"/>
        <v>4.75576722640417</v>
      </c>
      <c r="AI302" s="20">
        <v>5936</v>
      </c>
      <c r="AJ302" s="12">
        <v>0.99</v>
      </c>
      <c r="AK302" s="12">
        <v>3.41</v>
      </c>
      <c r="AL302" s="9">
        <f t="shared" si="153"/>
        <v>4.3759</v>
      </c>
      <c r="AM302" s="10">
        <v>1.325</v>
      </c>
      <c r="AN302" s="20">
        <v>1.15</v>
      </c>
      <c r="AO302" s="21">
        <f t="shared" si="154"/>
        <v>269635.01167804</v>
      </c>
      <c r="AU302" s="12">
        <v>1597</v>
      </c>
      <c r="AV302" s="12">
        <v>2.64</v>
      </c>
      <c r="AW302" s="13">
        <v>1.35</v>
      </c>
      <c r="AX302" s="14">
        <v>1.4</v>
      </c>
      <c r="AY302" s="15">
        <f t="shared" si="155"/>
        <v>7968.3912</v>
      </c>
      <c r="AZ302" s="12">
        <v>1</v>
      </c>
      <c r="BA302" s="12">
        <v>1597</v>
      </c>
      <c r="BB302" s="12">
        <v>1.23</v>
      </c>
      <c r="BC302" s="19">
        <f t="shared" si="156"/>
        <v>4.89388657214345</v>
      </c>
      <c r="BD302" s="20">
        <v>0</v>
      </c>
      <c r="BE302" s="12">
        <v>0.99</v>
      </c>
      <c r="BF302" s="12">
        <v>3.41</v>
      </c>
      <c r="BG302" s="9">
        <f t="shared" si="157"/>
        <v>4.3759</v>
      </c>
      <c r="BH302" s="10">
        <v>1.325</v>
      </c>
      <c r="BI302" s="22">
        <v>1.235</v>
      </c>
      <c r="BJ302" s="21">
        <f t="shared" si="158"/>
        <v>279238.162229153</v>
      </c>
      <c r="BP302" s="12">
        <v>1597</v>
      </c>
      <c r="BQ302" s="12">
        <v>2.64</v>
      </c>
      <c r="BR302" s="13">
        <v>1.35</v>
      </c>
      <c r="BS302" s="14">
        <v>1.4</v>
      </c>
      <c r="BT302" s="15">
        <f t="shared" si="159"/>
        <v>7968.3912</v>
      </c>
      <c r="BU302" s="12">
        <v>1</v>
      </c>
      <c r="BV302" s="12">
        <v>1597</v>
      </c>
      <c r="BW302" s="12">
        <v>1.32</v>
      </c>
      <c r="BX302" s="19">
        <f t="shared" si="160"/>
        <v>4.98388657214345</v>
      </c>
      <c r="BY302" s="20">
        <v>0</v>
      </c>
      <c r="BZ302" s="12">
        <v>0.99</v>
      </c>
      <c r="CA302" s="12">
        <v>4.21</v>
      </c>
      <c r="CB302" s="9">
        <f t="shared" si="161"/>
        <v>5.1679</v>
      </c>
      <c r="CC302" s="10">
        <v>1.325</v>
      </c>
      <c r="CD302" s="20">
        <v>1.35</v>
      </c>
      <c r="CE302" s="21">
        <f t="shared" si="162"/>
        <v>367115.351020176</v>
      </c>
    </row>
    <row r="303" s="1" customFormat="1" customHeight="1" spans="5:83">
      <c r="E303" s="12">
        <v>1594</v>
      </c>
      <c r="F303" s="12">
        <v>2.64</v>
      </c>
      <c r="G303" s="13">
        <v>1.28</v>
      </c>
      <c r="H303" s="14">
        <v>1.4</v>
      </c>
      <c r="I303" s="15">
        <f t="shared" si="147"/>
        <v>7541.02272</v>
      </c>
      <c r="J303" s="12">
        <v>1</v>
      </c>
      <c r="K303" s="12">
        <v>1594</v>
      </c>
      <c r="L303" s="12">
        <v>0.96</v>
      </c>
      <c r="M303" s="19">
        <f t="shared" si="148"/>
        <v>4.62110183639399</v>
      </c>
      <c r="N303" s="20">
        <v>0</v>
      </c>
      <c r="O303" s="12">
        <v>0.99</v>
      </c>
      <c r="P303" s="12">
        <v>3.41</v>
      </c>
      <c r="Q303" s="9">
        <f t="shared" si="149"/>
        <v>4.3759</v>
      </c>
      <c r="R303" s="10">
        <v>1.325</v>
      </c>
      <c r="S303" s="20">
        <v>1.15</v>
      </c>
      <c r="T303" s="21">
        <f t="shared" si="150"/>
        <v>232357.607422719</v>
      </c>
      <c r="Z303" s="12">
        <v>1454</v>
      </c>
      <c r="AA303" s="12">
        <v>2.64</v>
      </c>
      <c r="AB303" s="13">
        <v>1.35</v>
      </c>
      <c r="AC303" s="14">
        <v>1.4</v>
      </c>
      <c r="AD303" s="15">
        <f t="shared" si="151"/>
        <v>7254.8784</v>
      </c>
      <c r="AE303" s="12">
        <v>1</v>
      </c>
      <c r="AF303" s="12">
        <v>1454</v>
      </c>
      <c r="AG303" s="12">
        <v>1.23</v>
      </c>
      <c r="AH303" s="19">
        <f t="shared" si="152"/>
        <v>4.75576722640417</v>
      </c>
      <c r="AI303" s="20">
        <v>0</v>
      </c>
      <c r="AJ303" s="12">
        <v>0.99</v>
      </c>
      <c r="AK303" s="12">
        <v>3.41</v>
      </c>
      <c r="AL303" s="9">
        <f t="shared" si="153"/>
        <v>4.3759</v>
      </c>
      <c r="AM303" s="10">
        <v>1.325</v>
      </c>
      <c r="AN303" s="20">
        <v>1.15</v>
      </c>
      <c r="AO303" s="21">
        <f t="shared" si="154"/>
        <v>230055.08369604</v>
      </c>
      <c r="AU303" s="12">
        <v>1597</v>
      </c>
      <c r="AV303" s="12">
        <v>2.64</v>
      </c>
      <c r="AW303" s="13">
        <v>1.35</v>
      </c>
      <c r="AX303" s="14">
        <v>1.4</v>
      </c>
      <c r="AY303" s="15">
        <f t="shared" si="155"/>
        <v>7968.3912</v>
      </c>
      <c r="AZ303" s="12">
        <v>1</v>
      </c>
      <c r="BA303" s="12">
        <v>1597</v>
      </c>
      <c r="BB303" s="12">
        <v>1.23</v>
      </c>
      <c r="BC303" s="19">
        <f t="shared" si="156"/>
        <v>4.89388657214345</v>
      </c>
      <c r="BD303" s="20">
        <v>0</v>
      </c>
      <c r="BE303" s="12">
        <v>0.99</v>
      </c>
      <c r="BF303" s="12">
        <v>3.41</v>
      </c>
      <c r="BG303" s="9">
        <f t="shared" si="157"/>
        <v>4.3759</v>
      </c>
      <c r="BH303" s="10">
        <v>1.325</v>
      </c>
      <c r="BI303" s="22">
        <v>1.235</v>
      </c>
      <c r="BJ303" s="21">
        <f t="shared" si="158"/>
        <v>279238.162229153</v>
      </c>
      <c r="BP303" s="12">
        <v>1597</v>
      </c>
      <c r="BQ303" s="12">
        <v>2.64</v>
      </c>
      <c r="BR303" s="13">
        <v>1.35</v>
      </c>
      <c r="BS303" s="14">
        <v>1.4</v>
      </c>
      <c r="BT303" s="15">
        <f t="shared" si="159"/>
        <v>7968.3912</v>
      </c>
      <c r="BU303" s="12">
        <v>1</v>
      </c>
      <c r="BV303" s="12">
        <v>1597</v>
      </c>
      <c r="BW303" s="12">
        <v>1.32</v>
      </c>
      <c r="BX303" s="19">
        <f t="shared" si="160"/>
        <v>4.98388657214345</v>
      </c>
      <c r="BY303" s="20">
        <v>0</v>
      </c>
      <c r="BZ303" s="12">
        <v>0.99</v>
      </c>
      <c r="CA303" s="12">
        <v>4.21</v>
      </c>
      <c r="CB303" s="9">
        <f t="shared" si="161"/>
        <v>5.1679</v>
      </c>
      <c r="CC303" s="10">
        <v>1.325</v>
      </c>
      <c r="CD303" s="20">
        <v>1.35</v>
      </c>
      <c r="CE303" s="21">
        <f t="shared" si="162"/>
        <v>367115.351020176</v>
      </c>
    </row>
    <row r="304" s="1" customFormat="1" customHeight="1" spans="5:83">
      <c r="E304" s="12">
        <v>1594</v>
      </c>
      <c r="F304" s="12">
        <v>3.32</v>
      </c>
      <c r="G304" s="13">
        <v>1.28</v>
      </c>
      <c r="H304" s="14">
        <v>1.4</v>
      </c>
      <c r="I304" s="15">
        <f t="shared" si="147"/>
        <v>9483.40736</v>
      </c>
      <c r="J304" s="12">
        <v>1</v>
      </c>
      <c r="K304" s="12">
        <v>1594</v>
      </c>
      <c r="L304" s="12">
        <v>0.96</v>
      </c>
      <c r="M304" s="19">
        <f t="shared" si="148"/>
        <v>4.62110183639399</v>
      </c>
      <c r="N304" s="20">
        <v>0</v>
      </c>
      <c r="O304" s="12">
        <v>0.99</v>
      </c>
      <c r="P304" s="12">
        <v>3.41</v>
      </c>
      <c r="Q304" s="9">
        <f t="shared" si="149"/>
        <v>4.3759</v>
      </c>
      <c r="R304" s="10">
        <v>1.325</v>
      </c>
      <c r="S304" s="20">
        <v>1.15</v>
      </c>
      <c r="T304" s="21">
        <f t="shared" si="150"/>
        <v>292207.294183117</v>
      </c>
      <c r="Z304" s="12">
        <v>1454</v>
      </c>
      <c r="AA304" s="12">
        <v>3.32</v>
      </c>
      <c r="AB304" s="13">
        <v>1.35</v>
      </c>
      <c r="AC304" s="14">
        <v>1.4</v>
      </c>
      <c r="AD304" s="15">
        <f t="shared" si="151"/>
        <v>9123.5592</v>
      </c>
      <c r="AE304" s="12">
        <v>1</v>
      </c>
      <c r="AF304" s="12">
        <v>1454</v>
      </c>
      <c r="AG304" s="12">
        <v>1.23</v>
      </c>
      <c r="AH304" s="19">
        <f t="shared" si="152"/>
        <v>4.75576722640417</v>
      </c>
      <c r="AI304" s="20">
        <v>0</v>
      </c>
      <c r="AJ304" s="12">
        <v>0.99</v>
      </c>
      <c r="AK304" s="12">
        <v>3.41</v>
      </c>
      <c r="AL304" s="9">
        <f t="shared" si="153"/>
        <v>4.3759</v>
      </c>
      <c r="AM304" s="10">
        <v>1.325</v>
      </c>
      <c r="AN304" s="20">
        <v>1.15</v>
      </c>
      <c r="AO304" s="21">
        <f t="shared" si="154"/>
        <v>289311.696163202</v>
      </c>
      <c r="AU304" s="12">
        <v>1597</v>
      </c>
      <c r="AV304" s="12">
        <v>3.32</v>
      </c>
      <c r="AW304" s="13">
        <v>1.35</v>
      </c>
      <c r="AX304" s="14">
        <v>1.4</v>
      </c>
      <c r="AY304" s="15">
        <f t="shared" si="155"/>
        <v>10020.8556</v>
      </c>
      <c r="AZ304" s="12">
        <v>1</v>
      </c>
      <c r="BA304" s="12">
        <v>1597</v>
      </c>
      <c r="BB304" s="12">
        <v>1.23</v>
      </c>
      <c r="BC304" s="19">
        <f t="shared" si="156"/>
        <v>4.89388657214345</v>
      </c>
      <c r="BD304" s="20">
        <v>0</v>
      </c>
      <c r="BE304" s="12">
        <v>0.99</v>
      </c>
      <c r="BF304" s="12">
        <v>3.41</v>
      </c>
      <c r="BG304" s="9">
        <f t="shared" si="157"/>
        <v>4.3759</v>
      </c>
      <c r="BH304" s="10">
        <v>1.325</v>
      </c>
      <c r="BI304" s="22">
        <v>1.235</v>
      </c>
      <c r="BJ304" s="21">
        <f t="shared" si="158"/>
        <v>351163.14340939</v>
      </c>
      <c r="BP304" s="12">
        <v>1597</v>
      </c>
      <c r="BQ304" s="12">
        <v>3.32</v>
      </c>
      <c r="BR304" s="13">
        <v>1.35</v>
      </c>
      <c r="BS304" s="14">
        <v>1.4</v>
      </c>
      <c r="BT304" s="15">
        <f t="shared" si="159"/>
        <v>10020.8556</v>
      </c>
      <c r="BU304" s="12">
        <v>1</v>
      </c>
      <c r="BV304" s="12">
        <v>1597</v>
      </c>
      <c r="BW304" s="12">
        <v>1.32</v>
      </c>
      <c r="BX304" s="19">
        <f t="shared" si="160"/>
        <v>4.98388657214345</v>
      </c>
      <c r="BY304" s="20">
        <v>0</v>
      </c>
      <c r="BZ304" s="12">
        <v>0.99</v>
      </c>
      <c r="CA304" s="12">
        <v>4.21</v>
      </c>
      <c r="CB304" s="9">
        <f t="shared" si="161"/>
        <v>5.1679</v>
      </c>
      <c r="CC304" s="10">
        <v>1.325</v>
      </c>
      <c r="CD304" s="20">
        <v>1.35</v>
      </c>
      <c r="CE304" s="21">
        <f t="shared" si="162"/>
        <v>461675.365676888</v>
      </c>
    </row>
    <row r="305" s="1" customFormat="1" customHeight="1" spans="5:83">
      <c r="E305" s="12">
        <v>1594</v>
      </c>
      <c r="F305" s="12">
        <v>1.45</v>
      </c>
      <c r="G305" s="13">
        <v>1.28</v>
      </c>
      <c r="H305" s="14">
        <v>1.4</v>
      </c>
      <c r="I305" s="15">
        <f t="shared" si="147"/>
        <v>4141.8496</v>
      </c>
      <c r="J305" s="12">
        <v>1</v>
      </c>
      <c r="K305" s="12">
        <v>1594</v>
      </c>
      <c r="L305" s="12">
        <v>0.96</v>
      </c>
      <c r="M305" s="19">
        <f t="shared" si="148"/>
        <v>4.62110183639399</v>
      </c>
      <c r="N305" s="20">
        <v>0</v>
      </c>
      <c r="O305" s="12">
        <v>0.99</v>
      </c>
      <c r="P305" s="12">
        <v>3.41</v>
      </c>
      <c r="Q305" s="9">
        <f t="shared" si="149"/>
        <v>4.3759</v>
      </c>
      <c r="R305" s="10">
        <v>1.325</v>
      </c>
      <c r="S305" s="20">
        <v>1.15</v>
      </c>
      <c r="T305" s="21">
        <f t="shared" si="150"/>
        <v>127620.655592024</v>
      </c>
      <c r="Z305" s="12">
        <v>1454</v>
      </c>
      <c r="AA305" s="12">
        <v>1.45</v>
      </c>
      <c r="AB305" s="13">
        <v>1.35</v>
      </c>
      <c r="AC305" s="14">
        <v>1.4</v>
      </c>
      <c r="AD305" s="15">
        <f t="shared" si="151"/>
        <v>3984.687</v>
      </c>
      <c r="AE305" s="12">
        <v>1</v>
      </c>
      <c r="AF305" s="12">
        <v>1454</v>
      </c>
      <c r="AG305" s="12">
        <v>1.23</v>
      </c>
      <c r="AH305" s="19">
        <f t="shared" si="152"/>
        <v>4.75576722640417</v>
      </c>
      <c r="AI305" s="20">
        <v>0</v>
      </c>
      <c r="AJ305" s="12">
        <v>0.99</v>
      </c>
      <c r="AK305" s="12">
        <v>3.41</v>
      </c>
      <c r="AL305" s="9">
        <f t="shared" si="153"/>
        <v>4.3759</v>
      </c>
      <c r="AM305" s="10">
        <v>1.325</v>
      </c>
      <c r="AN305" s="20">
        <v>1.15</v>
      </c>
      <c r="AO305" s="21">
        <f t="shared" si="154"/>
        <v>126356.011878507</v>
      </c>
      <c r="AU305" s="12">
        <v>1597</v>
      </c>
      <c r="AV305" s="12">
        <v>1.45</v>
      </c>
      <c r="AW305" s="13">
        <v>1.35</v>
      </c>
      <c r="AX305" s="14">
        <v>1.4</v>
      </c>
      <c r="AY305" s="15">
        <f t="shared" si="155"/>
        <v>4376.5785</v>
      </c>
      <c r="AZ305" s="12">
        <v>1</v>
      </c>
      <c r="BA305" s="12">
        <v>1597</v>
      </c>
      <c r="BB305" s="12">
        <v>1.23</v>
      </c>
      <c r="BC305" s="19">
        <f t="shared" si="156"/>
        <v>4.89388657214345</v>
      </c>
      <c r="BD305" s="20">
        <v>0</v>
      </c>
      <c r="BE305" s="12">
        <v>0.99</v>
      </c>
      <c r="BF305" s="12">
        <v>3.41</v>
      </c>
      <c r="BG305" s="9">
        <f t="shared" si="157"/>
        <v>4.3759</v>
      </c>
      <c r="BH305" s="10">
        <v>1.325</v>
      </c>
      <c r="BI305" s="22">
        <v>1.235</v>
      </c>
      <c r="BJ305" s="21">
        <f t="shared" si="158"/>
        <v>153369.445163739</v>
      </c>
      <c r="BP305" s="12">
        <v>1597</v>
      </c>
      <c r="BQ305" s="12">
        <v>1.45</v>
      </c>
      <c r="BR305" s="13">
        <v>1.35</v>
      </c>
      <c r="BS305" s="14">
        <v>1.4</v>
      </c>
      <c r="BT305" s="15">
        <f t="shared" si="159"/>
        <v>4376.5785</v>
      </c>
      <c r="BU305" s="12">
        <v>1</v>
      </c>
      <c r="BV305" s="12">
        <v>1597</v>
      </c>
      <c r="BW305" s="12">
        <v>1.32</v>
      </c>
      <c r="BX305" s="19">
        <f t="shared" si="160"/>
        <v>4.98388657214345</v>
      </c>
      <c r="BY305" s="20">
        <v>0</v>
      </c>
      <c r="BZ305" s="12">
        <v>0.99</v>
      </c>
      <c r="CA305" s="12">
        <v>4.21</v>
      </c>
      <c r="CB305" s="9">
        <f t="shared" si="161"/>
        <v>5.1679</v>
      </c>
      <c r="CC305" s="10">
        <v>1.325</v>
      </c>
      <c r="CD305" s="20">
        <v>1.35</v>
      </c>
      <c r="CE305" s="21">
        <f t="shared" si="162"/>
        <v>201635.32537093</v>
      </c>
    </row>
    <row r="306" s="1" customFormat="1" customHeight="1" spans="5:83">
      <c r="E306" s="12">
        <v>1594</v>
      </c>
      <c r="F306" s="12">
        <v>1.8</v>
      </c>
      <c r="G306" s="13">
        <v>1.28</v>
      </c>
      <c r="H306" s="14">
        <v>1.4</v>
      </c>
      <c r="I306" s="15">
        <f t="shared" si="147"/>
        <v>5141.6064</v>
      </c>
      <c r="J306" s="12">
        <v>1</v>
      </c>
      <c r="K306" s="12">
        <v>1594</v>
      </c>
      <c r="L306" s="12">
        <v>0.96</v>
      </c>
      <c r="M306" s="19">
        <f t="shared" si="148"/>
        <v>4.62110183639399</v>
      </c>
      <c r="N306" s="20">
        <v>0</v>
      </c>
      <c r="O306" s="12">
        <v>0.99</v>
      </c>
      <c r="P306" s="12">
        <v>3.41</v>
      </c>
      <c r="Q306" s="9">
        <f t="shared" si="149"/>
        <v>4.3759</v>
      </c>
      <c r="R306" s="10">
        <v>1.325</v>
      </c>
      <c r="S306" s="20">
        <v>1.15</v>
      </c>
      <c r="T306" s="21">
        <f t="shared" si="150"/>
        <v>158425.641424581</v>
      </c>
      <c r="Z306" s="12">
        <v>1454</v>
      </c>
      <c r="AA306" s="12">
        <v>1.8</v>
      </c>
      <c r="AB306" s="13">
        <v>1.35</v>
      </c>
      <c r="AC306" s="14">
        <v>1.4</v>
      </c>
      <c r="AD306" s="15">
        <f t="shared" si="151"/>
        <v>4946.508</v>
      </c>
      <c r="AE306" s="12">
        <v>1</v>
      </c>
      <c r="AF306" s="12">
        <v>1454</v>
      </c>
      <c r="AG306" s="12">
        <v>1.23</v>
      </c>
      <c r="AH306" s="19">
        <f t="shared" si="152"/>
        <v>4.75576722640417</v>
      </c>
      <c r="AI306" s="20">
        <v>0</v>
      </c>
      <c r="AJ306" s="12">
        <v>0.99</v>
      </c>
      <c r="AK306" s="12">
        <v>3.41</v>
      </c>
      <c r="AL306" s="9">
        <f t="shared" si="153"/>
        <v>4.3759</v>
      </c>
      <c r="AM306" s="10">
        <v>1.325</v>
      </c>
      <c r="AN306" s="20">
        <v>1.15</v>
      </c>
      <c r="AO306" s="21">
        <f t="shared" si="154"/>
        <v>156855.738883664</v>
      </c>
      <c r="AU306" s="12">
        <v>1597</v>
      </c>
      <c r="AV306" s="12">
        <v>1.8</v>
      </c>
      <c r="AW306" s="13">
        <v>1.35</v>
      </c>
      <c r="AX306" s="14">
        <v>1.4</v>
      </c>
      <c r="AY306" s="15">
        <f t="shared" si="155"/>
        <v>5432.994</v>
      </c>
      <c r="AZ306" s="12">
        <v>1</v>
      </c>
      <c r="BA306" s="12">
        <v>1597</v>
      </c>
      <c r="BB306" s="12">
        <v>1.23</v>
      </c>
      <c r="BC306" s="19">
        <f t="shared" si="156"/>
        <v>4.89388657214345</v>
      </c>
      <c r="BD306" s="20">
        <v>0</v>
      </c>
      <c r="BE306" s="12">
        <v>0.99</v>
      </c>
      <c r="BF306" s="12">
        <v>3.41</v>
      </c>
      <c r="BG306" s="9">
        <f t="shared" si="157"/>
        <v>4.3759</v>
      </c>
      <c r="BH306" s="10">
        <v>1.325</v>
      </c>
      <c r="BI306" s="22">
        <v>1.235</v>
      </c>
      <c r="BJ306" s="21">
        <f t="shared" si="158"/>
        <v>190389.656065332</v>
      </c>
      <c r="BP306" s="12">
        <v>1597</v>
      </c>
      <c r="BQ306" s="12">
        <v>1.8</v>
      </c>
      <c r="BR306" s="13">
        <v>1.35</v>
      </c>
      <c r="BS306" s="14">
        <v>1.4</v>
      </c>
      <c r="BT306" s="15">
        <f t="shared" si="159"/>
        <v>5432.994</v>
      </c>
      <c r="BU306" s="12">
        <v>1</v>
      </c>
      <c r="BV306" s="12">
        <v>1597</v>
      </c>
      <c r="BW306" s="12">
        <v>1.32</v>
      </c>
      <c r="BX306" s="19">
        <f t="shared" si="160"/>
        <v>4.98388657214345</v>
      </c>
      <c r="BY306" s="20">
        <v>0</v>
      </c>
      <c r="BZ306" s="12">
        <v>0.99</v>
      </c>
      <c r="CA306" s="12">
        <v>4.21</v>
      </c>
      <c r="CB306" s="9">
        <f t="shared" si="161"/>
        <v>5.1679</v>
      </c>
      <c r="CC306" s="10">
        <v>1.325</v>
      </c>
      <c r="CD306" s="20">
        <v>1.35</v>
      </c>
      <c r="CE306" s="21">
        <f t="shared" si="162"/>
        <v>250305.92115012</v>
      </c>
    </row>
    <row r="307" s="1" customFormat="1" customHeight="1" spans="5:83">
      <c r="E307" s="28" t="s">
        <v>3</v>
      </c>
      <c r="F307" s="29"/>
      <c r="G307" s="29"/>
      <c r="H307" s="29"/>
      <c r="I307" s="29"/>
      <c r="J307" s="29"/>
      <c r="K307" s="29"/>
      <c r="L307" s="29"/>
      <c r="M307" s="30">
        <f>SUM(T277:T306)</f>
        <v>6774665.61834442</v>
      </c>
      <c r="N307" s="30"/>
      <c r="O307" s="30"/>
      <c r="P307" s="30"/>
      <c r="Q307" s="30"/>
      <c r="R307" s="30"/>
      <c r="S307" s="30"/>
      <c r="T307" s="30"/>
      <c r="Z307" s="28" t="s">
        <v>3</v>
      </c>
      <c r="AA307" s="29"/>
      <c r="AB307" s="29"/>
      <c r="AC307" s="29"/>
      <c r="AD307" s="29"/>
      <c r="AE307" s="29"/>
      <c r="AF307" s="29"/>
      <c r="AG307" s="29"/>
      <c r="AH307" s="30">
        <f>SUM(AO277:AO306)</f>
        <v>7224879.81343671</v>
      </c>
      <c r="AI307" s="30"/>
      <c r="AJ307" s="30"/>
      <c r="AK307" s="30"/>
      <c r="AL307" s="30"/>
      <c r="AM307" s="30"/>
      <c r="AN307" s="30"/>
      <c r="AO307" s="30"/>
      <c r="AU307" s="28" t="s">
        <v>3</v>
      </c>
      <c r="AV307" s="29"/>
      <c r="AW307" s="29"/>
      <c r="AX307" s="29"/>
      <c r="AY307" s="29"/>
      <c r="AZ307" s="29"/>
      <c r="BA307" s="29"/>
      <c r="BB307" s="29"/>
      <c r="BC307" s="30">
        <f>SUM(BJ277:BJ306)</f>
        <v>8413004.8338964</v>
      </c>
      <c r="BD307" s="30"/>
      <c r="BE307" s="30"/>
      <c r="BF307" s="30"/>
      <c r="BG307" s="30"/>
      <c r="BH307" s="30"/>
      <c r="BI307" s="30"/>
      <c r="BJ307" s="30"/>
      <c r="BP307" s="28" t="s">
        <v>3</v>
      </c>
      <c r="BQ307" s="29"/>
      <c r="BR307" s="29"/>
      <c r="BS307" s="29"/>
      <c r="BT307" s="29"/>
      <c r="BU307" s="29"/>
      <c r="BV307" s="29"/>
      <c r="BW307" s="29"/>
      <c r="BX307" s="30">
        <f>SUM(CE277:CE306)</f>
        <v>11039414.0621477</v>
      </c>
      <c r="BY307" s="30"/>
      <c r="BZ307" s="30"/>
      <c r="CA307" s="30"/>
      <c r="CB307" s="30"/>
      <c r="CC307" s="30"/>
      <c r="CD307" s="30"/>
      <c r="CE307" s="30"/>
    </row>
    <row r="308" s="1" customFormat="1" customHeight="1" spans="5:83">
      <c r="E308" s="29"/>
      <c r="F308" s="29"/>
      <c r="G308" s="29"/>
      <c r="H308" s="29"/>
      <c r="I308" s="29"/>
      <c r="J308" s="29"/>
      <c r="K308" s="29"/>
      <c r="L308" s="29"/>
      <c r="M308" s="30"/>
      <c r="N308" s="30"/>
      <c r="O308" s="30"/>
      <c r="P308" s="30"/>
      <c r="Q308" s="30"/>
      <c r="R308" s="30"/>
      <c r="S308" s="30"/>
      <c r="T308" s="30"/>
      <c r="Z308" s="29"/>
      <c r="AA308" s="29"/>
      <c r="AB308" s="29"/>
      <c r="AC308" s="29"/>
      <c r="AD308" s="29"/>
      <c r="AE308" s="29"/>
      <c r="AF308" s="29"/>
      <c r="AG308" s="29"/>
      <c r="AH308" s="30"/>
      <c r="AI308" s="30"/>
      <c r="AJ308" s="30"/>
      <c r="AK308" s="30"/>
      <c r="AL308" s="30"/>
      <c r="AM308" s="30"/>
      <c r="AN308" s="30"/>
      <c r="AO308" s="30"/>
      <c r="AU308" s="29"/>
      <c r="AV308" s="29"/>
      <c r="AW308" s="29"/>
      <c r="AX308" s="29"/>
      <c r="AY308" s="29"/>
      <c r="AZ308" s="29"/>
      <c r="BA308" s="29"/>
      <c r="BB308" s="29"/>
      <c r="BC308" s="30"/>
      <c r="BD308" s="30"/>
      <c r="BE308" s="30"/>
      <c r="BF308" s="30"/>
      <c r="BG308" s="30"/>
      <c r="BH308" s="30"/>
      <c r="BI308" s="30"/>
      <c r="BJ308" s="30"/>
      <c r="BP308" s="29"/>
      <c r="BQ308" s="29"/>
      <c r="BR308" s="29"/>
      <c r="BS308" s="29"/>
      <c r="BT308" s="29"/>
      <c r="BU308" s="29"/>
      <c r="BV308" s="29"/>
      <c r="BW308" s="29"/>
      <c r="BX308" s="30"/>
      <c r="BY308" s="30"/>
      <c r="BZ308" s="30"/>
      <c r="CA308" s="30"/>
      <c r="CB308" s="30"/>
      <c r="CC308" s="30"/>
      <c r="CD308" s="30"/>
      <c r="CE308" s="30"/>
    </row>
    <row r="309" s="1" customFormat="1" customHeight="1" spans="5:83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Z309" s="3" t="s">
        <v>31</v>
      </c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U309" s="3" t="s">
        <v>31</v>
      </c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P309" s="3" t="s">
        <v>31</v>
      </c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</row>
    <row r="310" s="1" customFormat="1" customHeight="1" spans="5:83">
      <c r="E310" s="15" t="s">
        <v>6</v>
      </c>
      <c r="F310" s="15"/>
      <c r="G310" s="15"/>
      <c r="H310" s="15"/>
      <c r="I310" s="15"/>
      <c r="J310" s="9" t="s">
        <v>32</v>
      </c>
      <c r="K310" s="9"/>
      <c r="L310" s="9"/>
      <c r="M310" s="9"/>
      <c r="N310" s="10" t="s">
        <v>33</v>
      </c>
      <c r="O310" s="10"/>
      <c r="P310" s="31" t="s">
        <v>12</v>
      </c>
      <c r="Z310" s="4" t="s">
        <v>6</v>
      </c>
      <c r="AA310" s="5"/>
      <c r="AB310" s="5"/>
      <c r="AC310" s="5"/>
      <c r="AD310" s="6"/>
      <c r="AE310" s="7" t="s">
        <v>7</v>
      </c>
      <c r="AF310" s="7"/>
      <c r="AG310" s="7"/>
      <c r="AH310" s="7"/>
      <c r="AI310" s="8" t="s">
        <v>8</v>
      </c>
      <c r="AJ310" s="9" t="s">
        <v>9</v>
      </c>
      <c r="AK310" s="9"/>
      <c r="AL310" s="9"/>
      <c r="AM310" s="10" t="s">
        <v>10</v>
      </c>
      <c r="AN310" s="8" t="s">
        <v>11</v>
      </c>
      <c r="AO310" s="11" t="s">
        <v>12</v>
      </c>
      <c r="AU310" s="4" t="s">
        <v>6</v>
      </c>
      <c r="AV310" s="5"/>
      <c r="AW310" s="5"/>
      <c r="AX310" s="5"/>
      <c r="AY310" s="6"/>
      <c r="AZ310" s="7" t="s">
        <v>7</v>
      </c>
      <c r="BA310" s="7"/>
      <c r="BB310" s="7"/>
      <c r="BC310" s="7"/>
      <c r="BD310" s="8" t="s">
        <v>8</v>
      </c>
      <c r="BE310" s="9" t="s">
        <v>9</v>
      </c>
      <c r="BF310" s="9"/>
      <c r="BG310" s="9"/>
      <c r="BH310" s="10" t="s">
        <v>10</v>
      </c>
      <c r="BI310" s="8" t="s">
        <v>11</v>
      </c>
      <c r="BJ310" s="11" t="s">
        <v>12</v>
      </c>
      <c r="BP310" s="4" t="s">
        <v>6</v>
      </c>
      <c r="BQ310" s="5"/>
      <c r="BR310" s="5"/>
      <c r="BS310" s="5"/>
      <c r="BT310" s="6"/>
      <c r="BU310" s="7" t="s">
        <v>7</v>
      </c>
      <c r="BV310" s="7"/>
      <c r="BW310" s="7"/>
      <c r="BX310" s="7"/>
      <c r="BY310" s="8" t="s">
        <v>8</v>
      </c>
      <c r="BZ310" s="9" t="s">
        <v>9</v>
      </c>
      <c r="CA310" s="9"/>
      <c r="CB310" s="9"/>
      <c r="CC310" s="10" t="s">
        <v>10</v>
      </c>
      <c r="CD310" s="8" t="s">
        <v>11</v>
      </c>
      <c r="CE310" s="11" t="s">
        <v>12</v>
      </c>
    </row>
    <row r="311" s="1" customFormat="1" customHeight="1" spans="5:83">
      <c r="E311" s="12" t="s">
        <v>34</v>
      </c>
      <c r="F311" s="12" t="s">
        <v>16</v>
      </c>
      <c r="G311" s="32" t="s">
        <v>35</v>
      </c>
      <c r="H311" s="33" t="s">
        <v>36</v>
      </c>
      <c r="I311" s="15" t="s">
        <v>6</v>
      </c>
      <c r="J311" s="12" t="s">
        <v>37</v>
      </c>
      <c r="K311" s="12" t="s">
        <v>23</v>
      </c>
      <c r="L311" s="12" t="s">
        <v>24</v>
      </c>
      <c r="M311" s="9" t="s">
        <v>38</v>
      </c>
      <c r="N311" s="12" t="s">
        <v>26</v>
      </c>
      <c r="O311" s="12" t="s">
        <v>39</v>
      </c>
      <c r="P311" s="31"/>
      <c r="Z311" s="12" t="s">
        <v>40</v>
      </c>
      <c r="AA311" s="12" t="s">
        <v>17</v>
      </c>
      <c r="AB311" s="13" t="s">
        <v>18</v>
      </c>
      <c r="AC311" s="14" t="s">
        <v>19</v>
      </c>
      <c r="AD311" s="15" t="s">
        <v>6</v>
      </c>
      <c r="AE311" s="12" t="s">
        <v>20</v>
      </c>
      <c r="AF311" s="12" t="s">
        <v>16</v>
      </c>
      <c r="AG311" s="12" t="s">
        <v>21</v>
      </c>
      <c r="AH311" s="7" t="s">
        <v>22</v>
      </c>
      <c r="AI311" s="16"/>
      <c r="AJ311" s="12" t="s">
        <v>23</v>
      </c>
      <c r="AK311" s="12" t="s">
        <v>24</v>
      </c>
      <c r="AL311" s="9" t="s">
        <v>25</v>
      </c>
      <c r="AM311" s="10" t="s">
        <v>26</v>
      </c>
      <c r="AN311" s="16"/>
      <c r="AO311" s="17"/>
      <c r="AU311" s="12" t="s">
        <v>40</v>
      </c>
      <c r="AV311" s="12" t="s">
        <v>17</v>
      </c>
      <c r="AW311" s="13" t="s">
        <v>18</v>
      </c>
      <c r="AX311" s="14" t="s">
        <v>19</v>
      </c>
      <c r="AY311" s="15" t="s">
        <v>6</v>
      </c>
      <c r="AZ311" s="12" t="s">
        <v>20</v>
      </c>
      <c r="BA311" s="12" t="s">
        <v>16</v>
      </c>
      <c r="BB311" s="12" t="s">
        <v>21</v>
      </c>
      <c r="BC311" s="7" t="s">
        <v>22</v>
      </c>
      <c r="BD311" s="16"/>
      <c r="BE311" s="12" t="s">
        <v>23</v>
      </c>
      <c r="BF311" s="12" t="s">
        <v>24</v>
      </c>
      <c r="BG311" s="9" t="s">
        <v>25</v>
      </c>
      <c r="BH311" s="10" t="s">
        <v>26</v>
      </c>
      <c r="BI311" s="16"/>
      <c r="BJ311" s="17"/>
      <c r="BP311" s="12" t="s">
        <v>40</v>
      </c>
      <c r="BQ311" s="12" t="s">
        <v>17</v>
      </c>
      <c r="BR311" s="13" t="s">
        <v>18</v>
      </c>
      <c r="BS311" s="14" t="s">
        <v>19</v>
      </c>
      <c r="BT311" s="15" t="s">
        <v>6</v>
      </c>
      <c r="BU311" s="12" t="s">
        <v>20</v>
      </c>
      <c r="BV311" s="12" t="s">
        <v>16</v>
      </c>
      <c r="BW311" s="12" t="s">
        <v>21</v>
      </c>
      <c r="BX311" s="7" t="s">
        <v>22</v>
      </c>
      <c r="BY311" s="16"/>
      <c r="BZ311" s="12" t="s">
        <v>23</v>
      </c>
      <c r="CA311" s="12" t="s">
        <v>24</v>
      </c>
      <c r="CB311" s="9" t="s">
        <v>25</v>
      </c>
      <c r="CC311" s="10" t="s">
        <v>26</v>
      </c>
      <c r="CD311" s="16"/>
      <c r="CE311" s="17"/>
    </row>
    <row r="312" s="1" customFormat="1" customHeight="1" spans="5:83">
      <c r="E312" s="12">
        <v>1197</v>
      </c>
      <c r="F312" s="12">
        <v>1394</v>
      </c>
      <c r="G312" s="32">
        <v>0.52</v>
      </c>
      <c r="H312" s="33">
        <v>1.05</v>
      </c>
      <c r="I312" s="34">
        <f t="shared" ref="I312:I325" si="163">E312*G312+F312*H312</f>
        <v>2086.14</v>
      </c>
      <c r="J312" s="12">
        <v>1</v>
      </c>
      <c r="K312" s="12">
        <v>0.89</v>
      </c>
      <c r="L312" s="12">
        <v>3.21</v>
      </c>
      <c r="M312" s="35">
        <f t="shared" ref="M312:M325" si="164">1+K312*L312</f>
        <v>3.8569</v>
      </c>
      <c r="N312" s="12">
        <v>1.325</v>
      </c>
      <c r="O312" s="12">
        <v>0.5</v>
      </c>
      <c r="P312" s="36">
        <f t="shared" ref="P312:P325" si="165">I312*J312*M312*N312*O312</f>
        <v>5330.497104975</v>
      </c>
      <c r="Z312" s="12">
        <v>34993</v>
      </c>
      <c r="AA312" s="12">
        <v>0.0253</v>
      </c>
      <c r="AB312" s="13">
        <v>1.35</v>
      </c>
      <c r="AC312" s="14">
        <v>1</v>
      </c>
      <c r="AD312" s="15">
        <f t="shared" ref="AD312:AD336" si="166">Z312*AA312*AB312*AC312</f>
        <v>1195.185915</v>
      </c>
      <c r="AE312" s="12">
        <v>1</v>
      </c>
      <c r="AF312" s="12">
        <v>530</v>
      </c>
      <c r="AG312" s="12">
        <v>1.83</v>
      </c>
      <c r="AH312" s="19">
        <f t="shared" ref="AH312:AH336" si="167">1+6*AF312/(AF312+2000)+AG312</f>
        <v>4.08691699604743</v>
      </c>
      <c r="AI312" s="20">
        <v>5936</v>
      </c>
      <c r="AJ312" s="12">
        <v>0.98</v>
      </c>
      <c r="AK312" s="12">
        <v>3.04</v>
      </c>
      <c r="AL312" s="9">
        <f t="shared" ref="AL312:AL336" si="168">1+AJ312*AK312</f>
        <v>3.9792</v>
      </c>
      <c r="AM312" s="10">
        <v>1.325</v>
      </c>
      <c r="AN312" s="20">
        <v>1</v>
      </c>
      <c r="AO312" s="21">
        <f t="shared" ref="AO312:AO336" si="169">((AD312*AE312*AH312)+AI312)*AL312*AM312*AN312</f>
        <v>57051.0993937374</v>
      </c>
      <c r="AU312" s="12">
        <v>40871</v>
      </c>
      <c r="AV312" s="12">
        <v>0.0253</v>
      </c>
      <c r="AW312" s="13">
        <v>1.35</v>
      </c>
      <c r="AX312" s="14">
        <v>1</v>
      </c>
      <c r="AY312" s="15">
        <f t="shared" ref="AY312:AY336" si="170">AU312*AV312*AW312*AX312</f>
        <v>1395.949005</v>
      </c>
      <c r="AZ312" s="12">
        <v>1</v>
      </c>
      <c r="BA312" s="12">
        <v>530</v>
      </c>
      <c r="BB312" s="12">
        <v>1.83</v>
      </c>
      <c r="BC312" s="19">
        <f t="shared" ref="BC312:BC336" si="171">1+6*BA312/(BA312+2000)+BB312</f>
        <v>4.08691699604743</v>
      </c>
      <c r="BD312" s="20">
        <v>5936</v>
      </c>
      <c r="BE312" s="12">
        <v>0.98</v>
      </c>
      <c r="BF312" s="12">
        <v>3.04</v>
      </c>
      <c r="BG312" s="9">
        <f t="shared" ref="BG312:BG336" si="172">1+BE312*BF312</f>
        <v>3.9792</v>
      </c>
      <c r="BH312" s="10">
        <v>1.325</v>
      </c>
      <c r="BI312" s="22">
        <v>1.085</v>
      </c>
      <c r="BJ312" s="21">
        <f t="shared" ref="BJ312:BJ336" si="173">((AY312*AZ312*BC312)+BD312)*BG312*BH312*BI312</f>
        <v>66594.2049346344</v>
      </c>
      <c r="BP312" s="12">
        <v>40871</v>
      </c>
      <c r="BQ312" s="12">
        <v>0.0549</v>
      </c>
      <c r="BR312" s="13">
        <v>1.35</v>
      </c>
      <c r="BS312" s="14">
        <v>1</v>
      </c>
      <c r="BT312" s="15">
        <f t="shared" ref="BT312:BT336" si="174">BP312*BQ312*BR312*BS312</f>
        <v>3029.154165</v>
      </c>
      <c r="BU312" s="12">
        <v>1</v>
      </c>
      <c r="BV312" s="12">
        <v>530</v>
      </c>
      <c r="BW312" s="12">
        <v>1.92</v>
      </c>
      <c r="BX312" s="19">
        <f t="shared" ref="BX312:BX336" si="175">1+6*BV312/(BV312+2000)+BW312</f>
        <v>4.17691699604743</v>
      </c>
      <c r="BY312" s="20">
        <v>5936</v>
      </c>
      <c r="BZ312" s="12">
        <v>0.98</v>
      </c>
      <c r="CA312" s="12">
        <v>3.84</v>
      </c>
      <c r="CB312" s="9">
        <f t="shared" ref="CB312:CB336" si="176">1+BZ312*CA312</f>
        <v>4.7632</v>
      </c>
      <c r="CC312" s="10">
        <v>1.325</v>
      </c>
      <c r="CD312" s="20">
        <v>1.2</v>
      </c>
      <c r="CE312" s="21">
        <f t="shared" ref="CE312:CE336" si="177">((BT312*BU312*BX312)+BY312)*CB312*CC312*CD312</f>
        <v>140779.974928851</v>
      </c>
    </row>
    <row r="313" s="1" customFormat="1" customHeight="1" spans="5:83">
      <c r="E313" s="12">
        <v>1197</v>
      </c>
      <c r="F313" s="12">
        <v>1394</v>
      </c>
      <c r="G313" s="32">
        <v>0.68</v>
      </c>
      <c r="H313" s="33">
        <v>1.36</v>
      </c>
      <c r="I313" s="34">
        <f t="shared" si="163"/>
        <v>2709.8</v>
      </c>
      <c r="J313" s="12">
        <v>1</v>
      </c>
      <c r="K313" s="12">
        <v>0.89</v>
      </c>
      <c r="L313" s="12">
        <v>3.21</v>
      </c>
      <c r="M313" s="35">
        <f t="shared" si="164"/>
        <v>3.8569</v>
      </c>
      <c r="N313" s="12">
        <v>1.325</v>
      </c>
      <c r="O313" s="12">
        <v>0.5</v>
      </c>
      <c r="P313" s="36">
        <f t="shared" si="165"/>
        <v>6924.07079825</v>
      </c>
      <c r="Z313" s="12">
        <v>34993</v>
      </c>
      <c r="AA313" s="12">
        <v>0.0253</v>
      </c>
      <c r="AB313" s="13">
        <v>1.35</v>
      </c>
      <c r="AC313" s="14">
        <v>1</v>
      </c>
      <c r="AD313" s="15">
        <f t="shared" si="166"/>
        <v>1195.185915</v>
      </c>
      <c r="AE313" s="12">
        <v>1</v>
      </c>
      <c r="AF313" s="12">
        <v>530</v>
      </c>
      <c r="AG313" s="12">
        <v>1.83</v>
      </c>
      <c r="AH313" s="19">
        <f t="shared" si="167"/>
        <v>4.08691699604743</v>
      </c>
      <c r="AI313" s="20">
        <v>5936</v>
      </c>
      <c r="AJ313" s="12">
        <v>0.98</v>
      </c>
      <c r="AK313" s="12">
        <v>3.04</v>
      </c>
      <c r="AL313" s="9">
        <f t="shared" si="168"/>
        <v>3.9792</v>
      </c>
      <c r="AM313" s="10">
        <v>1.325</v>
      </c>
      <c r="AN313" s="20">
        <v>1</v>
      </c>
      <c r="AO313" s="21">
        <f t="shared" si="169"/>
        <v>57051.0993937374</v>
      </c>
      <c r="AU313" s="12">
        <v>40871</v>
      </c>
      <c r="AV313" s="12">
        <v>0.0253</v>
      </c>
      <c r="AW313" s="13">
        <v>1.35</v>
      </c>
      <c r="AX313" s="14">
        <v>1</v>
      </c>
      <c r="AY313" s="15">
        <f t="shared" si="170"/>
        <v>1395.949005</v>
      </c>
      <c r="AZ313" s="12">
        <v>1</v>
      </c>
      <c r="BA313" s="12">
        <v>530</v>
      </c>
      <c r="BB313" s="12">
        <v>1.83</v>
      </c>
      <c r="BC313" s="19">
        <f t="shared" si="171"/>
        <v>4.08691699604743</v>
      </c>
      <c r="BD313" s="20">
        <v>5936</v>
      </c>
      <c r="BE313" s="12">
        <v>0.98</v>
      </c>
      <c r="BF313" s="12">
        <v>3.04</v>
      </c>
      <c r="BG313" s="9">
        <f t="shared" si="172"/>
        <v>3.9792</v>
      </c>
      <c r="BH313" s="10">
        <v>1.325</v>
      </c>
      <c r="BI313" s="22">
        <v>1.085</v>
      </c>
      <c r="BJ313" s="21">
        <f t="shared" si="173"/>
        <v>66594.2049346344</v>
      </c>
      <c r="BP313" s="12">
        <v>40871</v>
      </c>
      <c r="BQ313" s="12">
        <v>0.0549</v>
      </c>
      <c r="BR313" s="13">
        <v>1.35</v>
      </c>
      <c r="BS313" s="14">
        <v>1</v>
      </c>
      <c r="BT313" s="15">
        <f t="shared" si="174"/>
        <v>3029.154165</v>
      </c>
      <c r="BU313" s="12">
        <v>1</v>
      </c>
      <c r="BV313" s="12">
        <v>530</v>
      </c>
      <c r="BW313" s="12">
        <v>1.92</v>
      </c>
      <c r="BX313" s="19">
        <f t="shared" si="175"/>
        <v>4.17691699604743</v>
      </c>
      <c r="BY313" s="20">
        <v>5936</v>
      </c>
      <c r="BZ313" s="12">
        <v>0.98</v>
      </c>
      <c r="CA313" s="12">
        <v>3.84</v>
      </c>
      <c r="CB313" s="9">
        <f t="shared" si="176"/>
        <v>4.7632</v>
      </c>
      <c r="CC313" s="10">
        <v>1.325</v>
      </c>
      <c r="CD313" s="20">
        <v>1.2</v>
      </c>
      <c r="CE313" s="21">
        <f t="shared" si="177"/>
        <v>140779.974928851</v>
      </c>
    </row>
    <row r="314" s="1" customFormat="1" customHeight="1" spans="5:83">
      <c r="E314" s="12">
        <v>1197</v>
      </c>
      <c r="F314" s="12">
        <v>1394</v>
      </c>
      <c r="G314" s="32">
        <v>0.52</v>
      </c>
      <c r="H314" s="33">
        <v>1.05</v>
      </c>
      <c r="I314" s="34">
        <f t="shared" si="163"/>
        <v>2086.14</v>
      </c>
      <c r="J314" s="12">
        <v>1</v>
      </c>
      <c r="K314" s="12">
        <v>0.89</v>
      </c>
      <c r="L314" s="12">
        <v>3.21</v>
      </c>
      <c r="M314" s="35">
        <f t="shared" si="164"/>
        <v>3.8569</v>
      </c>
      <c r="N314" s="12">
        <v>1.325</v>
      </c>
      <c r="O314" s="12">
        <v>0.5</v>
      </c>
      <c r="P314" s="36">
        <f t="shared" si="165"/>
        <v>5330.497104975</v>
      </c>
      <c r="Z314" s="12">
        <v>34993</v>
      </c>
      <c r="AA314" s="12">
        <v>0.0253</v>
      </c>
      <c r="AB314" s="13">
        <v>1.35</v>
      </c>
      <c r="AC314" s="14">
        <v>1</v>
      </c>
      <c r="AD314" s="15">
        <f t="shared" si="166"/>
        <v>1195.185915</v>
      </c>
      <c r="AE314" s="12">
        <v>1</v>
      </c>
      <c r="AF314" s="12">
        <v>530</v>
      </c>
      <c r="AG314" s="12">
        <v>1.83</v>
      </c>
      <c r="AH314" s="19">
        <f t="shared" si="167"/>
        <v>4.08691699604743</v>
      </c>
      <c r="AI314" s="20">
        <v>5936</v>
      </c>
      <c r="AJ314" s="12">
        <v>0.98</v>
      </c>
      <c r="AK314" s="12">
        <v>3.04</v>
      </c>
      <c r="AL314" s="9">
        <f t="shared" si="168"/>
        <v>3.9792</v>
      </c>
      <c r="AM314" s="10">
        <v>1.325</v>
      </c>
      <c r="AN314" s="20">
        <v>1</v>
      </c>
      <c r="AO314" s="21">
        <f t="shared" si="169"/>
        <v>57051.0993937374</v>
      </c>
      <c r="AU314" s="12">
        <v>40871</v>
      </c>
      <c r="AV314" s="12">
        <v>0.0253</v>
      </c>
      <c r="AW314" s="13">
        <v>1.35</v>
      </c>
      <c r="AX314" s="14">
        <v>1</v>
      </c>
      <c r="AY314" s="15">
        <f t="shared" si="170"/>
        <v>1395.949005</v>
      </c>
      <c r="AZ314" s="12">
        <v>1</v>
      </c>
      <c r="BA314" s="12">
        <v>530</v>
      </c>
      <c r="BB314" s="12">
        <v>1.83</v>
      </c>
      <c r="BC314" s="19">
        <f t="shared" si="171"/>
        <v>4.08691699604743</v>
      </c>
      <c r="BD314" s="20">
        <v>5936</v>
      </c>
      <c r="BE314" s="12">
        <v>0.98</v>
      </c>
      <c r="BF314" s="12">
        <v>3.04</v>
      </c>
      <c r="BG314" s="9">
        <f t="shared" si="172"/>
        <v>3.9792</v>
      </c>
      <c r="BH314" s="10">
        <v>1.325</v>
      </c>
      <c r="BI314" s="22">
        <v>1.085</v>
      </c>
      <c r="BJ314" s="21">
        <f t="shared" si="173"/>
        <v>66594.2049346344</v>
      </c>
      <c r="BP314" s="12">
        <v>40871</v>
      </c>
      <c r="BQ314" s="12">
        <v>0.0549</v>
      </c>
      <c r="BR314" s="13">
        <v>1.35</v>
      </c>
      <c r="BS314" s="14">
        <v>1</v>
      </c>
      <c r="BT314" s="15">
        <f t="shared" si="174"/>
        <v>3029.154165</v>
      </c>
      <c r="BU314" s="12">
        <v>1</v>
      </c>
      <c r="BV314" s="12">
        <v>530</v>
      </c>
      <c r="BW314" s="12">
        <v>1.92</v>
      </c>
      <c r="BX314" s="19">
        <f t="shared" si="175"/>
        <v>4.17691699604743</v>
      </c>
      <c r="BY314" s="20">
        <v>5936</v>
      </c>
      <c r="BZ314" s="12">
        <v>0.98</v>
      </c>
      <c r="CA314" s="12">
        <v>3.84</v>
      </c>
      <c r="CB314" s="9">
        <f t="shared" si="176"/>
        <v>4.7632</v>
      </c>
      <c r="CC314" s="10">
        <v>1.325</v>
      </c>
      <c r="CD314" s="20">
        <v>1.2</v>
      </c>
      <c r="CE314" s="21">
        <f t="shared" si="177"/>
        <v>140779.974928851</v>
      </c>
    </row>
    <row r="315" s="1" customFormat="1" customHeight="1" spans="5:83">
      <c r="E315" s="12">
        <v>1197</v>
      </c>
      <c r="F315" s="12">
        <v>1594</v>
      </c>
      <c r="G315" s="32">
        <v>0.68</v>
      </c>
      <c r="H315" s="33">
        <v>1.36</v>
      </c>
      <c r="I315" s="34">
        <f t="shared" si="163"/>
        <v>2981.8</v>
      </c>
      <c r="J315" s="12">
        <v>1</v>
      </c>
      <c r="K315" s="12">
        <v>0.89</v>
      </c>
      <c r="L315" s="12">
        <v>3.21</v>
      </c>
      <c r="M315" s="35">
        <f t="shared" si="164"/>
        <v>3.8569</v>
      </c>
      <c r="N315" s="12">
        <v>1.325</v>
      </c>
      <c r="O315" s="12">
        <v>0.5</v>
      </c>
      <c r="P315" s="36">
        <f t="shared" si="165"/>
        <v>7619.08417825</v>
      </c>
      <c r="Z315" s="12">
        <v>34993</v>
      </c>
      <c r="AA315" s="12">
        <v>0.0253</v>
      </c>
      <c r="AB315" s="13">
        <v>1.35</v>
      </c>
      <c r="AC315" s="14">
        <v>1</v>
      </c>
      <c r="AD315" s="15">
        <f t="shared" si="166"/>
        <v>1195.185915</v>
      </c>
      <c r="AE315" s="12">
        <v>1</v>
      </c>
      <c r="AF315" s="12">
        <v>530</v>
      </c>
      <c r="AG315" s="12">
        <v>1.83</v>
      </c>
      <c r="AH315" s="19">
        <f t="shared" si="167"/>
        <v>4.08691699604743</v>
      </c>
      <c r="AI315" s="20">
        <v>5936</v>
      </c>
      <c r="AJ315" s="12">
        <v>0.98</v>
      </c>
      <c r="AK315" s="12">
        <v>3.04</v>
      </c>
      <c r="AL315" s="9">
        <f t="shared" si="168"/>
        <v>3.9792</v>
      </c>
      <c r="AM315" s="10">
        <v>1.325</v>
      </c>
      <c r="AN315" s="20">
        <v>1</v>
      </c>
      <c r="AO315" s="21">
        <f t="shared" si="169"/>
        <v>57051.0993937374</v>
      </c>
      <c r="AU315" s="12">
        <v>40871</v>
      </c>
      <c r="AV315" s="12">
        <v>0.0253</v>
      </c>
      <c r="AW315" s="13">
        <v>1.35</v>
      </c>
      <c r="AX315" s="14">
        <v>1</v>
      </c>
      <c r="AY315" s="15">
        <f t="shared" si="170"/>
        <v>1395.949005</v>
      </c>
      <c r="AZ315" s="12">
        <v>1</v>
      </c>
      <c r="BA315" s="12">
        <v>530</v>
      </c>
      <c r="BB315" s="12">
        <v>1.83</v>
      </c>
      <c r="BC315" s="19">
        <f t="shared" si="171"/>
        <v>4.08691699604743</v>
      </c>
      <c r="BD315" s="20">
        <v>5936</v>
      </c>
      <c r="BE315" s="12">
        <v>0.98</v>
      </c>
      <c r="BF315" s="12">
        <v>3.04</v>
      </c>
      <c r="BG315" s="9">
        <f t="shared" si="172"/>
        <v>3.9792</v>
      </c>
      <c r="BH315" s="10">
        <v>1.325</v>
      </c>
      <c r="BI315" s="22">
        <v>1.085</v>
      </c>
      <c r="BJ315" s="21">
        <f t="shared" si="173"/>
        <v>66594.2049346344</v>
      </c>
      <c r="BP315" s="12">
        <v>40871</v>
      </c>
      <c r="BQ315" s="12">
        <v>0.0549</v>
      </c>
      <c r="BR315" s="13">
        <v>1.35</v>
      </c>
      <c r="BS315" s="14">
        <v>1</v>
      </c>
      <c r="BT315" s="15">
        <f t="shared" si="174"/>
        <v>3029.154165</v>
      </c>
      <c r="BU315" s="12">
        <v>1</v>
      </c>
      <c r="BV315" s="12">
        <v>530</v>
      </c>
      <c r="BW315" s="12">
        <v>1.92</v>
      </c>
      <c r="BX315" s="19">
        <f t="shared" si="175"/>
        <v>4.17691699604743</v>
      </c>
      <c r="BY315" s="20">
        <v>5936</v>
      </c>
      <c r="BZ315" s="12">
        <v>0.98</v>
      </c>
      <c r="CA315" s="12">
        <v>3.84</v>
      </c>
      <c r="CB315" s="9">
        <f t="shared" si="176"/>
        <v>4.7632</v>
      </c>
      <c r="CC315" s="10">
        <v>1.325</v>
      </c>
      <c r="CD315" s="20">
        <v>1.2</v>
      </c>
      <c r="CE315" s="21">
        <f t="shared" si="177"/>
        <v>140779.974928851</v>
      </c>
    </row>
    <row r="316" s="1" customFormat="1" customHeight="1" spans="5:83">
      <c r="E316" s="12">
        <v>1197</v>
      </c>
      <c r="F316" s="12">
        <v>1594</v>
      </c>
      <c r="G316" s="32">
        <v>0.52</v>
      </c>
      <c r="H316" s="33">
        <v>1.05</v>
      </c>
      <c r="I316" s="34">
        <f t="shared" si="163"/>
        <v>2296.14</v>
      </c>
      <c r="J316" s="12">
        <v>1</v>
      </c>
      <c r="K316" s="12">
        <v>0.89</v>
      </c>
      <c r="L316" s="12">
        <v>3.21</v>
      </c>
      <c r="M316" s="35">
        <f t="shared" si="164"/>
        <v>3.8569</v>
      </c>
      <c r="N316" s="12">
        <v>1.325</v>
      </c>
      <c r="O316" s="12">
        <v>0.5</v>
      </c>
      <c r="P316" s="36">
        <f t="shared" si="165"/>
        <v>5867.088317475</v>
      </c>
      <c r="Z316" s="12">
        <v>34993</v>
      </c>
      <c r="AA316" s="12">
        <v>0.0253</v>
      </c>
      <c r="AB316" s="13">
        <v>1.35</v>
      </c>
      <c r="AC316" s="14">
        <v>1</v>
      </c>
      <c r="AD316" s="15">
        <f t="shared" si="166"/>
        <v>1195.185915</v>
      </c>
      <c r="AE316" s="12">
        <v>1</v>
      </c>
      <c r="AF316" s="12">
        <v>530</v>
      </c>
      <c r="AG316" s="12">
        <v>1.83</v>
      </c>
      <c r="AH316" s="19">
        <f t="shared" si="167"/>
        <v>4.08691699604743</v>
      </c>
      <c r="AI316" s="20">
        <v>5936</v>
      </c>
      <c r="AJ316" s="12">
        <v>0.98</v>
      </c>
      <c r="AK316" s="12">
        <v>3.04</v>
      </c>
      <c r="AL316" s="9">
        <f t="shared" si="168"/>
        <v>3.9792</v>
      </c>
      <c r="AM316" s="10">
        <v>1.325</v>
      </c>
      <c r="AN316" s="20">
        <v>1</v>
      </c>
      <c r="AO316" s="21">
        <f t="shared" si="169"/>
        <v>57051.0993937374</v>
      </c>
      <c r="AU316" s="12">
        <v>40871</v>
      </c>
      <c r="AV316" s="12">
        <v>0.0253</v>
      </c>
      <c r="AW316" s="13">
        <v>1.35</v>
      </c>
      <c r="AX316" s="14">
        <v>1</v>
      </c>
      <c r="AY316" s="15">
        <f t="shared" si="170"/>
        <v>1395.949005</v>
      </c>
      <c r="AZ316" s="12">
        <v>1</v>
      </c>
      <c r="BA316" s="12">
        <v>530</v>
      </c>
      <c r="BB316" s="12">
        <v>1.83</v>
      </c>
      <c r="BC316" s="19">
        <f t="shared" si="171"/>
        <v>4.08691699604743</v>
      </c>
      <c r="BD316" s="20">
        <v>5936</v>
      </c>
      <c r="BE316" s="12">
        <v>0.98</v>
      </c>
      <c r="BF316" s="12">
        <v>3.04</v>
      </c>
      <c r="BG316" s="9">
        <f t="shared" si="172"/>
        <v>3.9792</v>
      </c>
      <c r="BH316" s="10">
        <v>1.325</v>
      </c>
      <c r="BI316" s="22">
        <v>1.085</v>
      </c>
      <c r="BJ316" s="21">
        <f t="shared" si="173"/>
        <v>66594.2049346344</v>
      </c>
      <c r="BP316" s="12">
        <v>40871</v>
      </c>
      <c r="BQ316" s="12">
        <v>0.0549</v>
      </c>
      <c r="BR316" s="13">
        <v>1.35</v>
      </c>
      <c r="BS316" s="14">
        <v>1</v>
      </c>
      <c r="BT316" s="15">
        <f t="shared" si="174"/>
        <v>3029.154165</v>
      </c>
      <c r="BU316" s="12">
        <v>1</v>
      </c>
      <c r="BV316" s="12">
        <v>530</v>
      </c>
      <c r="BW316" s="12">
        <v>1.92</v>
      </c>
      <c r="BX316" s="19">
        <f t="shared" si="175"/>
        <v>4.17691699604743</v>
      </c>
      <c r="BY316" s="20">
        <v>5936</v>
      </c>
      <c r="BZ316" s="12">
        <v>0.98</v>
      </c>
      <c r="CA316" s="12">
        <v>3.84</v>
      </c>
      <c r="CB316" s="9">
        <f t="shared" si="176"/>
        <v>4.7632</v>
      </c>
      <c r="CC316" s="10">
        <v>1.325</v>
      </c>
      <c r="CD316" s="20">
        <v>1.2</v>
      </c>
      <c r="CE316" s="21">
        <f t="shared" si="177"/>
        <v>140779.974928851</v>
      </c>
    </row>
    <row r="317" s="1" customFormat="1" customHeight="1" spans="5:83">
      <c r="E317" s="12">
        <v>1197</v>
      </c>
      <c r="F317" s="12">
        <v>1594</v>
      </c>
      <c r="G317" s="32">
        <v>0.68</v>
      </c>
      <c r="H317" s="33">
        <v>1.36</v>
      </c>
      <c r="I317" s="34">
        <f t="shared" si="163"/>
        <v>2981.8</v>
      </c>
      <c r="J317" s="12">
        <v>1</v>
      </c>
      <c r="K317" s="12">
        <v>0.89</v>
      </c>
      <c r="L317" s="12">
        <v>3.21</v>
      </c>
      <c r="M317" s="35">
        <f t="shared" si="164"/>
        <v>3.8569</v>
      </c>
      <c r="N317" s="12">
        <v>1.325</v>
      </c>
      <c r="O317" s="12">
        <v>0.5</v>
      </c>
      <c r="P317" s="36">
        <f t="shared" si="165"/>
        <v>7619.08417825</v>
      </c>
      <c r="Z317" s="12">
        <v>34993</v>
      </c>
      <c r="AA317" s="12">
        <v>0.0253</v>
      </c>
      <c r="AB317" s="13">
        <v>1.35</v>
      </c>
      <c r="AC317" s="14">
        <v>1</v>
      </c>
      <c r="AD317" s="15">
        <f t="shared" si="166"/>
        <v>1195.185915</v>
      </c>
      <c r="AE317" s="12">
        <v>1</v>
      </c>
      <c r="AF317" s="12">
        <v>530</v>
      </c>
      <c r="AG317" s="12">
        <v>1.83</v>
      </c>
      <c r="AH317" s="19">
        <f t="shared" si="167"/>
        <v>4.08691699604743</v>
      </c>
      <c r="AI317" s="20">
        <v>5936</v>
      </c>
      <c r="AJ317" s="12">
        <v>0.98</v>
      </c>
      <c r="AK317" s="12">
        <v>3.04</v>
      </c>
      <c r="AL317" s="9">
        <f t="shared" si="168"/>
        <v>3.9792</v>
      </c>
      <c r="AM317" s="10">
        <v>1.325</v>
      </c>
      <c r="AN317" s="20">
        <v>1</v>
      </c>
      <c r="AO317" s="21">
        <f t="shared" si="169"/>
        <v>57051.0993937374</v>
      </c>
      <c r="AU317" s="12">
        <v>40871</v>
      </c>
      <c r="AV317" s="12">
        <v>0.0253</v>
      </c>
      <c r="AW317" s="13">
        <v>1.35</v>
      </c>
      <c r="AX317" s="14">
        <v>1</v>
      </c>
      <c r="AY317" s="15">
        <f t="shared" si="170"/>
        <v>1395.949005</v>
      </c>
      <c r="AZ317" s="12">
        <v>1</v>
      </c>
      <c r="BA317" s="12">
        <v>530</v>
      </c>
      <c r="BB317" s="12">
        <v>1.83</v>
      </c>
      <c r="BC317" s="19">
        <f t="shared" si="171"/>
        <v>4.08691699604743</v>
      </c>
      <c r="BD317" s="20">
        <v>5936</v>
      </c>
      <c r="BE317" s="12">
        <v>0.98</v>
      </c>
      <c r="BF317" s="12">
        <v>3.04</v>
      </c>
      <c r="BG317" s="9">
        <f t="shared" si="172"/>
        <v>3.9792</v>
      </c>
      <c r="BH317" s="10">
        <v>1.325</v>
      </c>
      <c r="BI317" s="22">
        <v>1.085</v>
      </c>
      <c r="BJ317" s="21">
        <f t="shared" si="173"/>
        <v>66594.2049346344</v>
      </c>
      <c r="BP317" s="12">
        <v>40871</v>
      </c>
      <c r="BQ317" s="12">
        <v>0.0299</v>
      </c>
      <c r="BR317" s="13">
        <v>1.35</v>
      </c>
      <c r="BS317" s="14">
        <v>1</v>
      </c>
      <c r="BT317" s="15">
        <f t="shared" si="174"/>
        <v>1649.757915</v>
      </c>
      <c r="BU317" s="12">
        <v>1</v>
      </c>
      <c r="BV317" s="12">
        <v>530</v>
      </c>
      <c r="BW317" s="12">
        <v>1.92</v>
      </c>
      <c r="BX317" s="19">
        <f t="shared" si="175"/>
        <v>4.17691699604743</v>
      </c>
      <c r="BY317" s="20">
        <v>5936</v>
      </c>
      <c r="BZ317" s="12">
        <v>0.98</v>
      </c>
      <c r="CA317" s="12">
        <v>3.84</v>
      </c>
      <c r="CB317" s="9">
        <f t="shared" si="176"/>
        <v>4.7632</v>
      </c>
      <c r="CC317" s="10">
        <v>1.325</v>
      </c>
      <c r="CD317" s="20">
        <v>1.2</v>
      </c>
      <c r="CE317" s="21">
        <f t="shared" si="177"/>
        <v>97144.3874239098</v>
      </c>
    </row>
    <row r="318" s="1" customFormat="1" customHeight="1" spans="5:83">
      <c r="E318" s="12">
        <v>1197</v>
      </c>
      <c r="F318" s="12">
        <v>1594</v>
      </c>
      <c r="G318" s="32">
        <v>0.52</v>
      </c>
      <c r="H318" s="33">
        <v>1.05</v>
      </c>
      <c r="I318" s="34">
        <f t="shared" si="163"/>
        <v>2296.14</v>
      </c>
      <c r="J318" s="12">
        <v>1</v>
      </c>
      <c r="K318" s="12">
        <v>0.89</v>
      </c>
      <c r="L318" s="12">
        <v>3.21</v>
      </c>
      <c r="M318" s="35">
        <f t="shared" si="164"/>
        <v>3.8569</v>
      </c>
      <c r="N318" s="12">
        <v>1.325</v>
      </c>
      <c r="O318" s="12">
        <v>0.5</v>
      </c>
      <c r="P318" s="36">
        <f t="shared" si="165"/>
        <v>5867.088317475</v>
      </c>
      <c r="Z318" s="12">
        <v>34993</v>
      </c>
      <c r="AA318" s="12">
        <v>0.0253</v>
      </c>
      <c r="AB318" s="13">
        <v>1.35</v>
      </c>
      <c r="AC318" s="14">
        <v>1</v>
      </c>
      <c r="AD318" s="15">
        <f t="shared" si="166"/>
        <v>1195.185915</v>
      </c>
      <c r="AE318" s="12">
        <v>1</v>
      </c>
      <c r="AF318" s="12">
        <v>530</v>
      </c>
      <c r="AG318" s="12">
        <v>1.83</v>
      </c>
      <c r="AH318" s="19">
        <f t="shared" si="167"/>
        <v>4.08691699604743</v>
      </c>
      <c r="AI318" s="20">
        <v>5936</v>
      </c>
      <c r="AJ318" s="12">
        <v>0.98</v>
      </c>
      <c r="AK318" s="12">
        <v>3.04</v>
      </c>
      <c r="AL318" s="9">
        <f t="shared" si="168"/>
        <v>3.9792</v>
      </c>
      <c r="AM318" s="10">
        <v>1.325</v>
      </c>
      <c r="AN318" s="20">
        <v>1</v>
      </c>
      <c r="AO318" s="21">
        <f t="shared" si="169"/>
        <v>57051.0993937374</v>
      </c>
      <c r="AU318" s="12">
        <v>40871</v>
      </c>
      <c r="AV318" s="12">
        <v>0.0253</v>
      </c>
      <c r="AW318" s="13">
        <v>1.35</v>
      </c>
      <c r="AX318" s="14">
        <v>1</v>
      </c>
      <c r="AY318" s="15">
        <f t="shared" si="170"/>
        <v>1395.949005</v>
      </c>
      <c r="AZ318" s="12">
        <v>1</v>
      </c>
      <c r="BA318" s="12">
        <v>530</v>
      </c>
      <c r="BB318" s="12">
        <v>1.83</v>
      </c>
      <c r="BC318" s="19">
        <f t="shared" si="171"/>
        <v>4.08691699604743</v>
      </c>
      <c r="BD318" s="20">
        <v>5936</v>
      </c>
      <c r="BE318" s="12">
        <v>0.98</v>
      </c>
      <c r="BF318" s="12">
        <v>3.04</v>
      </c>
      <c r="BG318" s="9">
        <f t="shared" si="172"/>
        <v>3.9792</v>
      </c>
      <c r="BH318" s="10">
        <v>1.325</v>
      </c>
      <c r="BI318" s="22">
        <v>1.085</v>
      </c>
      <c r="BJ318" s="21">
        <f t="shared" si="173"/>
        <v>66594.2049346344</v>
      </c>
      <c r="BP318" s="12">
        <v>40871</v>
      </c>
      <c r="BQ318" s="12">
        <v>0.0299</v>
      </c>
      <c r="BR318" s="13">
        <v>1.35</v>
      </c>
      <c r="BS318" s="14">
        <v>1</v>
      </c>
      <c r="BT318" s="15">
        <f t="shared" si="174"/>
        <v>1649.757915</v>
      </c>
      <c r="BU318" s="12">
        <v>1</v>
      </c>
      <c r="BV318" s="12">
        <v>530</v>
      </c>
      <c r="BW318" s="12">
        <v>1.92</v>
      </c>
      <c r="BX318" s="19">
        <f t="shared" si="175"/>
        <v>4.17691699604743</v>
      </c>
      <c r="BY318" s="20">
        <v>5936</v>
      </c>
      <c r="BZ318" s="12">
        <v>0.98</v>
      </c>
      <c r="CA318" s="12">
        <v>3.84</v>
      </c>
      <c r="CB318" s="9">
        <f t="shared" si="176"/>
        <v>4.7632</v>
      </c>
      <c r="CC318" s="10">
        <v>1.325</v>
      </c>
      <c r="CD318" s="20">
        <v>1.2</v>
      </c>
      <c r="CE318" s="21">
        <f t="shared" si="177"/>
        <v>97144.3874239098</v>
      </c>
    </row>
    <row r="319" s="1" customFormat="1" customHeight="1" spans="5:83">
      <c r="E319" s="12">
        <v>1197</v>
      </c>
      <c r="F319" s="12">
        <v>1594</v>
      </c>
      <c r="G319" s="32">
        <v>0.68</v>
      </c>
      <c r="H319" s="33">
        <v>1.36</v>
      </c>
      <c r="I319" s="34">
        <f t="shared" si="163"/>
        <v>2981.8</v>
      </c>
      <c r="J319" s="12">
        <v>1</v>
      </c>
      <c r="K319" s="12">
        <v>0.89</v>
      </c>
      <c r="L319" s="12">
        <v>3.21</v>
      </c>
      <c r="M319" s="35">
        <f t="shared" si="164"/>
        <v>3.8569</v>
      </c>
      <c r="N319" s="12">
        <v>1.325</v>
      </c>
      <c r="O319" s="12">
        <v>0.5</v>
      </c>
      <c r="P319" s="36">
        <f t="shared" si="165"/>
        <v>7619.08417825</v>
      </c>
      <c r="Z319" s="12">
        <v>34993</v>
      </c>
      <c r="AA319" s="12">
        <v>0.0253</v>
      </c>
      <c r="AB319" s="13">
        <v>1.35</v>
      </c>
      <c r="AC319" s="14">
        <v>1</v>
      </c>
      <c r="AD319" s="15">
        <f t="shared" si="166"/>
        <v>1195.185915</v>
      </c>
      <c r="AE319" s="12">
        <v>1</v>
      </c>
      <c r="AF319" s="12">
        <v>530</v>
      </c>
      <c r="AG319" s="12">
        <v>1.83</v>
      </c>
      <c r="AH319" s="19">
        <f t="shared" si="167"/>
        <v>4.08691699604743</v>
      </c>
      <c r="AI319" s="20">
        <v>5936</v>
      </c>
      <c r="AJ319" s="12">
        <v>0.98</v>
      </c>
      <c r="AK319" s="12">
        <v>3.04</v>
      </c>
      <c r="AL319" s="9">
        <f t="shared" si="168"/>
        <v>3.9792</v>
      </c>
      <c r="AM319" s="10">
        <v>1.325</v>
      </c>
      <c r="AN319" s="20">
        <v>1</v>
      </c>
      <c r="AO319" s="21">
        <f t="shared" si="169"/>
        <v>57051.0993937374</v>
      </c>
      <c r="AU319" s="12">
        <v>40871</v>
      </c>
      <c r="AV319" s="12">
        <v>0.0253</v>
      </c>
      <c r="AW319" s="13">
        <v>1.35</v>
      </c>
      <c r="AX319" s="14">
        <v>1</v>
      </c>
      <c r="AY319" s="15">
        <f t="shared" si="170"/>
        <v>1395.949005</v>
      </c>
      <c r="AZ319" s="12">
        <v>1</v>
      </c>
      <c r="BA319" s="12">
        <v>530</v>
      </c>
      <c r="BB319" s="12">
        <v>1.83</v>
      </c>
      <c r="BC319" s="19">
        <f t="shared" si="171"/>
        <v>4.08691699604743</v>
      </c>
      <c r="BD319" s="20">
        <v>5936</v>
      </c>
      <c r="BE319" s="12">
        <v>0.98</v>
      </c>
      <c r="BF319" s="12">
        <v>3.04</v>
      </c>
      <c r="BG319" s="9">
        <f t="shared" si="172"/>
        <v>3.9792</v>
      </c>
      <c r="BH319" s="10">
        <v>1.325</v>
      </c>
      <c r="BI319" s="22">
        <v>1.085</v>
      </c>
      <c r="BJ319" s="21">
        <f t="shared" si="173"/>
        <v>66594.2049346344</v>
      </c>
      <c r="BP319" s="12">
        <v>40871</v>
      </c>
      <c r="BQ319" s="12">
        <v>0.0299</v>
      </c>
      <c r="BR319" s="13">
        <v>1.35</v>
      </c>
      <c r="BS319" s="14">
        <v>1</v>
      </c>
      <c r="BT319" s="15">
        <f t="shared" si="174"/>
        <v>1649.757915</v>
      </c>
      <c r="BU319" s="12">
        <v>1</v>
      </c>
      <c r="BV319" s="12">
        <v>530</v>
      </c>
      <c r="BW319" s="12">
        <v>1.92</v>
      </c>
      <c r="BX319" s="19">
        <f t="shared" si="175"/>
        <v>4.17691699604743</v>
      </c>
      <c r="BY319" s="20">
        <v>5936</v>
      </c>
      <c r="BZ319" s="12">
        <v>0.98</v>
      </c>
      <c r="CA319" s="12">
        <v>3.84</v>
      </c>
      <c r="CB319" s="9">
        <f t="shared" si="176"/>
        <v>4.7632</v>
      </c>
      <c r="CC319" s="10">
        <v>1.325</v>
      </c>
      <c r="CD319" s="20">
        <v>1.2</v>
      </c>
      <c r="CE319" s="21">
        <f t="shared" si="177"/>
        <v>97144.3874239098</v>
      </c>
    </row>
    <row r="320" s="1" customFormat="1" customHeight="1" spans="5:83">
      <c r="E320" s="12">
        <v>1197</v>
      </c>
      <c r="F320" s="12">
        <v>1594</v>
      </c>
      <c r="G320" s="32">
        <v>0.52</v>
      </c>
      <c r="H320" s="33">
        <v>1.05</v>
      </c>
      <c r="I320" s="34">
        <f t="shared" si="163"/>
        <v>2296.14</v>
      </c>
      <c r="J320" s="12">
        <v>1</v>
      </c>
      <c r="K320" s="12">
        <v>0.89</v>
      </c>
      <c r="L320" s="12">
        <v>3.21</v>
      </c>
      <c r="M320" s="35">
        <f t="shared" si="164"/>
        <v>3.8569</v>
      </c>
      <c r="N320" s="12">
        <v>1.325</v>
      </c>
      <c r="O320" s="12">
        <v>0.5</v>
      </c>
      <c r="P320" s="36">
        <f t="shared" si="165"/>
        <v>5867.088317475</v>
      </c>
      <c r="Z320" s="12">
        <v>34993</v>
      </c>
      <c r="AA320" s="12">
        <v>0.0253</v>
      </c>
      <c r="AB320" s="13">
        <v>1.35</v>
      </c>
      <c r="AC320" s="14">
        <v>1</v>
      </c>
      <c r="AD320" s="15">
        <f t="shared" si="166"/>
        <v>1195.185915</v>
      </c>
      <c r="AE320" s="12">
        <v>1</v>
      </c>
      <c r="AF320" s="12">
        <v>530</v>
      </c>
      <c r="AG320" s="12">
        <v>1.83</v>
      </c>
      <c r="AH320" s="19">
        <f t="shared" si="167"/>
        <v>4.08691699604743</v>
      </c>
      <c r="AI320" s="20">
        <v>5936</v>
      </c>
      <c r="AJ320" s="12">
        <v>0.98</v>
      </c>
      <c r="AK320" s="12">
        <v>3.04</v>
      </c>
      <c r="AL320" s="9">
        <f t="shared" si="168"/>
        <v>3.9792</v>
      </c>
      <c r="AM320" s="10">
        <v>1.325</v>
      </c>
      <c r="AN320" s="20">
        <v>1</v>
      </c>
      <c r="AO320" s="21">
        <f t="shared" si="169"/>
        <v>57051.0993937374</v>
      </c>
      <c r="AU320" s="12">
        <v>40871</v>
      </c>
      <c r="AV320" s="12">
        <v>0.0253</v>
      </c>
      <c r="AW320" s="13">
        <v>1.35</v>
      </c>
      <c r="AX320" s="14">
        <v>1</v>
      </c>
      <c r="AY320" s="15">
        <f t="shared" si="170"/>
        <v>1395.949005</v>
      </c>
      <c r="AZ320" s="12">
        <v>1</v>
      </c>
      <c r="BA320" s="12">
        <v>530</v>
      </c>
      <c r="BB320" s="12">
        <v>1.83</v>
      </c>
      <c r="BC320" s="19">
        <f t="shared" si="171"/>
        <v>4.08691699604743</v>
      </c>
      <c r="BD320" s="20">
        <v>5936</v>
      </c>
      <c r="BE320" s="12">
        <v>0.98</v>
      </c>
      <c r="BF320" s="12">
        <v>3.04</v>
      </c>
      <c r="BG320" s="9">
        <f t="shared" si="172"/>
        <v>3.9792</v>
      </c>
      <c r="BH320" s="10">
        <v>1.325</v>
      </c>
      <c r="BI320" s="22">
        <v>1.085</v>
      </c>
      <c r="BJ320" s="21">
        <f t="shared" si="173"/>
        <v>66594.2049346344</v>
      </c>
      <c r="BP320" s="12">
        <v>40871</v>
      </c>
      <c r="BQ320" s="12">
        <v>0.0299</v>
      </c>
      <c r="BR320" s="13">
        <v>1.35</v>
      </c>
      <c r="BS320" s="14">
        <v>1</v>
      </c>
      <c r="BT320" s="15">
        <f t="shared" si="174"/>
        <v>1649.757915</v>
      </c>
      <c r="BU320" s="12">
        <v>1</v>
      </c>
      <c r="BV320" s="12">
        <v>530</v>
      </c>
      <c r="BW320" s="12">
        <v>1.92</v>
      </c>
      <c r="BX320" s="19">
        <f t="shared" si="175"/>
        <v>4.17691699604743</v>
      </c>
      <c r="BY320" s="20">
        <v>5936</v>
      </c>
      <c r="BZ320" s="12">
        <v>0.98</v>
      </c>
      <c r="CA320" s="12">
        <v>3.84</v>
      </c>
      <c r="CB320" s="9">
        <f t="shared" si="176"/>
        <v>4.7632</v>
      </c>
      <c r="CC320" s="10">
        <v>1.325</v>
      </c>
      <c r="CD320" s="20">
        <v>1.2</v>
      </c>
      <c r="CE320" s="21">
        <f t="shared" si="177"/>
        <v>97144.3874239098</v>
      </c>
    </row>
    <row r="321" s="1" customFormat="1" customHeight="1" spans="5:83">
      <c r="E321" s="12">
        <v>1197</v>
      </c>
      <c r="F321" s="12">
        <v>1594</v>
      </c>
      <c r="G321" s="32">
        <v>0.68</v>
      </c>
      <c r="H321" s="33">
        <v>1.36</v>
      </c>
      <c r="I321" s="34">
        <f t="shared" si="163"/>
        <v>2981.8</v>
      </c>
      <c r="J321" s="12">
        <v>1</v>
      </c>
      <c r="K321" s="12">
        <v>0.89</v>
      </c>
      <c r="L321" s="12">
        <v>3.21</v>
      </c>
      <c r="M321" s="35">
        <f t="shared" si="164"/>
        <v>3.8569</v>
      </c>
      <c r="N321" s="12">
        <v>1.325</v>
      </c>
      <c r="O321" s="12">
        <v>0.5</v>
      </c>
      <c r="P321" s="36">
        <f t="shared" si="165"/>
        <v>7619.08417825</v>
      </c>
      <c r="Z321" s="12">
        <v>34993</v>
      </c>
      <c r="AA321" s="12">
        <v>0.0253</v>
      </c>
      <c r="AB321" s="13">
        <v>1.35</v>
      </c>
      <c r="AC321" s="14">
        <v>1</v>
      </c>
      <c r="AD321" s="15">
        <f t="shared" si="166"/>
        <v>1195.185915</v>
      </c>
      <c r="AE321" s="12">
        <v>1</v>
      </c>
      <c r="AF321" s="12">
        <v>530</v>
      </c>
      <c r="AG321" s="12">
        <v>1.83</v>
      </c>
      <c r="AH321" s="19">
        <f t="shared" si="167"/>
        <v>4.08691699604743</v>
      </c>
      <c r="AI321" s="20">
        <v>5936</v>
      </c>
      <c r="AJ321" s="12">
        <v>0.98</v>
      </c>
      <c r="AK321" s="12">
        <v>3.04</v>
      </c>
      <c r="AL321" s="9">
        <f t="shared" si="168"/>
        <v>3.9792</v>
      </c>
      <c r="AM321" s="10">
        <v>1.325</v>
      </c>
      <c r="AN321" s="20">
        <v>1</v>
      </c>
      <c r="AO321" s="21">
        <f t="shared" si="169"/>
        <v>57051.0993937374</v>
      </c>
      <c r="AU321" s="12">
        <v>40871</v>
      </c>
      <c r="AV321" s="12">
        <v>0.0253</v>
      </c>
      <c r="AW321" s="13">
        <v>1.35</v>
      </c>
      <c r="AX321" s="14">
        <v>1</v>
      </c>
      <c r="AY321" s="15">
        <f t="shared" si="170"/>
        <v>1395.949005</v>
      </c>
      <c r="AZ321" s="12">
        <v>1</v>
      </c>
      <c r="BA321" s="12">
        <v>530</v>
      </c>
      <c r="BB321" s="12">
        <v>1.83</v>
      </c>
      <c r="BC321" s="19">
        <f t="shared" si="171"/>
        <v>4.08691699604743</v>
      </c>
      <c r="BD321" s="20">
        <v>5936</v>
      </c>
      <c r="BE321" s="12">
        <v>0.98</v>
      </c>
      <c r="BF321" s="12">
        <v>3.04</v>
      </c>
      <c r="BG321" s="9">
        <f t="shared" si="172"/>
        <v>3.9792</v>
      </c>
      <c r="BH321" s="10">
        <v>1.325</v>
      </c>
      <c r="BI321" s="22">
        <v>1.085</v>
      </c>
      <c r="BJ321" s="21">
        <f t="shared" si="173"/>
        <v>66594.2049346344</v>
      </c>
      <c r="BP321" s="12">
        <v>40871</v>
      </c>
      <c r="BQ321" s="12">
        <v>0.0299</v>
      </c>
      <c r="BR321" s="13">
        <v>1.35</v>
      </c>
      <c r="BS321" s="14">
        <v>1</v>
      </c>
      <c r="BT321" s="15">
        <f t="shared" si="174"/>
        <v>1649.757915</v>
      </c>
      <c r="BU321" s="12">
        <v>1</v>
      </c>
      <c r="BV321" s="12">
        <v>530</v>
      </c>
      <c r="BW321" s="12">
        <v>1.92</v>
      </c>
      <c r="BX321" s="19">
        <f t="shared" si="175"/>
        <v>4.17691699604743</v>
      </c>
      <c r="BY321" s="20">
        <v>5936</v>
      </c>
      <c r="BZ321" s="12">
        <v>0.98</v>
      </c>
      <c r="CA321" s="12">
        <v>3.84</v>
      </c>
      <c r="CB321" s="9">
        <f t="shared" si="176"/>
        <v>4.7632</v>
      </c>
      <c r="CC321" s="10">
        <v>1.325</v>
      </c>
      <c r="CD321" s="20">
        <v>1.2</v>
      </c>
      <c r="CE321" s="21">
        <f t="shared" si="177"/>
        <v>97144.3874239098</v>
      </c>
    </row>
    <row r="322" s="1" customFormat="1" customHeight="1" spans="5:83">
      <c r="E322" s="12">
        <v>1197</v>
      </c>
      <c r="F322" s="12">
        <v>1594</v>
      </c>
      <c r="G322" s="32">
        <v>0.52</v>
      </c>
      <c r="H322" s="33">
        <v>1.05</v>
      </c>
      <c r="I322" s="34">
        <f t="shared" si="163"/>
        <v>2296.14</v>
      </c>
      <c r="J322" s="12">
        <v>1</v>
      </c>
      <c r="K322" s="12">
        <v>0.89</v>
      </c>
      <c r="L322" s="12">
        <v>3.21</v>
      </c>
      <c r="M322" s="35">
        <f t="shared" si="164"/>
        <v>3.8569</v>
      </c>
      <c r="N322" s="12">
        <v>1.325</v>
      </c>
      <c r="O322" s="12">
        <v>0.5</v>
      </c>
      <c r="P322" s="36">
        <f t="shared" si="165"/>
        <v>5867.088317475</v>
      </c>
      <c r="Z322" s="12">
        <v>34993</v>
      </c>
      <c r="AA322" s="12">
        <v>0.0253</v>
      </c>
      <c r="AB322" s="13">
        <v>1.35</v>
      </c>
      <c r="AC322" s="14">
        <v>1</v>
      </c>
      <c r="AD322" s="15">
        <f t="shared" si="166"/>
        <v>1195.185915</v>
      </c>
      <c r="AE322" s="12">
        <v>1</v>
      </c>
      <c r="AF322" s="12">
        <v>530</v>
      </c>
      <c r="AG322" s="12">
        <v>1.83</v>
      </c>
      <c r="AH322" s="19">
        <f t="shared" si="167"/>
        <v>4.08691699604743</v>
      </c>
      <c r="AI322" s="20">
        <v>0</v>
      </c>
      <c r="AJ322" s="12">
        <v>0.98</v>
      </c>
      <c r="AK322" s="12">
        <v>3.04</v>
      </c>
      <c r="AL322" s="9">
        <f t="shared" si="168"/>
        <v>3.9792</v>
      </c>
      <c r="AM322" s="10">
        <v>1.325</v>
      </c>
      <c r="AN322" s="20">
        <v>1</v>
      </c>
      <c r="AO322" s="21">
        <f t="shared" si="169"/>
        <v>25753.8955537374</v>
      </c>
      <c r="AU322" s="12">
        <v>40871</v>
      </c>
      <c r="AV322" s="12">
        <v>0.0253</v>
      </c>
      <c r="AW322" s="13">
        <v>1.35</v>
      </c>
      <c r="AX322" s="14">
        <v>1</v>
      </c>
      <c r="AY322" s="15">
        <f t="shared" si="170"/>
        <v>1395.949005</v>
      </c>
      <c r="AZ322" s="12">
        <v>1</v>
      </c>
      <c r="BA322" s="12">
        <v>530</v>
      </c>
      <c r="BB322" s="12">
        <v>1.83</v>
      </c>
      <c r="BC322" s="19">
        <f t="shared" si="171"/>
        <v>4.08691699604743</v>
      </c>
      <c r="BD322" s="20">
        <v>5936</v>
      </c>
      <c r="BE322" s="12">
        <v>0.98</v>
      </c>
      <c r="BF322" s="12">
        <v>3.04</v>
      </c>
      <c r="BG322" s="9">
        <f t="shared" si="172"/>
        <v>3.9792</v>
      </c>
      <c r="BH322" s="10">
        <v>1.325</v>
      </c>
      <c r="BI322" s="22">
        <v>1.085</v>
      </c>
      <c r="BJ322" s="21">
        <f t="shared" si="173"/>
        <v>66594.2049346344</v>
      </c>
      <c r="BP322" s="12">
        <v>40871</v>
      </c>
      <c r="BQ322" s="12">
        <v>0.0299</v>
      </c>
      <c r="BR322" s="13">
        <v>1.35</v>
      </c>
      <c r="BS322" s="14">
        <v>1</v>
      </c>
      <c r="BT322" s="15">
        <f t="shared" si="174"/>
        <v>1649.757915</v>
      </c>
      <c r="BU322" s="12">
        <v>1</v>
      </c>
      <c r="BV322" s="12">
        <v>530</v>
      </c>
      <c r="BW322" s="12">
        <v>1.92</v>
      </c>
      <c r="BX322" s="19">
        <f t="shared" si="175"/>
        <v>4.17691699604743</v>
      </c>
      <c r="BY322" s="20">
        <v>5936</v>
      </c>
      <c r="BZ322" s="12">
        <v>0.98</v>
      </c>
      <c r="CA322" s="12">
        <v>3.84</v>
      </c>
      <c r="CB322" s="9">
        <f t="shared" si="176"/>
        <v>4.7632</v>
      </c>
      <c r="CC322" s="10">
        <v>1.325</v>
      </c>
      <c r="CD322" s="20">
        <v>1.2</v>
      </c>
      <c r="CE322" s="21">
        <f t="shared" si="177"/>
        <v>97144.3874239098</v>
      </c>
    </row>
    <row r="323" s="1" customFormat="1" customHeight="1" spans="5:83">
      <c r="E323" s="12">
        <v>1197</v>
      </c>
      <c r="F323" s="12">
        <v>1594</v>
      </c>
      <c r="G323" s="32">
        <v>0.68</v>
      </c>
      <c r="H323" s="33">
        <v>1.36</v>
      </c>
      <c r="I323" s="34">
        <f t="shared" si="163"/>
        <v>2981.8</v>
      </c>
      <c r="J323" s="12">
        <v>1</v>
      </c>
      <c r="K323" s="12">
        <v>0.89</v>
      </c>
      <c r="L323" s="12">
        <v>3.21</v>
      </c>
      <c r="M323" s="35">
        <f t="shared" si="164"/>
        <v>3.8569</v>
      </c>
      <c r="N323" s="12">
        <v>1.325</v>
      </c>
      <c r="O323" s="12">
        <v>0.5</v>
      </c>
      <c r="P323" s="36">
        <f t="shared" si="165"/>
        <v>7619.08417825</v>
      </c>
      <c r="Z323" s="12">
        <v>34993</v>
      </c>
      <c r="AA323" s="12">
        <v>0.0253</v>
      </c>
      <c r="AB323" s="13">
        <v>1.35</v>
      </c>
      <c r="AC323" s="14">
        <v>1</v>
      </c>
      <c r="AD323" s="15">
        <f t="shared" si="166"/>
        <v>1195.185915</v>
      </c>
      <c r="AE323" s="12">
        <v>1</v>
      </c>
      <c r="AF323" s="12">
        <v>530</v>
      </c>
      <c r="AG323" s="12">
        <v>1.83</v>
      </c>
      <c r="AH323" s="19">
        <f t="shared" si="167"/>
        <v>4.08691699604743</v>
      </c>
      <c r="AI323" s="20">
        <v>0</v>
      </c>
      <c r="AJ323" s="12">
        <v>0.98</v>
      </c>
      <c r="AK323" s="12">
        <v>3.04</v>
      </c>
      <c r="AL323" s="9">
        <f t="shared" si="168"/>
        <v>3.9792</v>
      </c>
      <c r="AM323" s="10">
        <v>1.325</v>
      </c>
      <c r="AN323" s="20">
        <v>1</v>
      </c>
      <c r="AO323" s="21">
        <f t="shared" si="169"/>
        <v>25753.8955537374</v>
      </c>
      <c r="AU323" s="12">
        <v>40871</v>
      </c>
      <c r="AV323" s="12">
        <v>0.0253</v>
      </c>
      <c r="AW323" s="13">
        <v>1.35</v>
      </c>
      <c r="AX323" s="14">
        <v>1</v>
      </c>
      <c r="AY323" s="15">
        <f t="shared" si="170"/>
        <v>1395.949005</v>
      </c>
      <c r="AZ323" s="12">
        <v>1</v>
      </c>
      <c r="BA323" s="12">
        <v>530</v>
      </c>
      <c r="BB323" s="12">
        <v>1.83</v>
      </c>
      <c r="BC323" s="19">
        <f t="shared" si="171"/>
        <v>4.08691699604743</v>
      </c>
      <c r="BD323" s="20">
        <v>5936</v>
      </c>
      <c r="BE323" s="12">
        <v>0.98</v>
      </c>
      <c r="BF323" s="12">
        <v>3.04</v>
      </c>
      <c r="BG323" s="9">
        <f t="shared" si="172"/>
        <v>3.9792</v>
      </c>
      <c r="BH323" s="10">
        <v>1.325</v>
      </c>
      <c r="BI323" s="22">
        <v>1.085</v>
      </c>
      <c r="BJ323" s="21">
        <f t="shared" si="173"/>
        <v>66594.2049346344</v>
      </c>
      <c r="BP323" s="12">
        <v>40871</v>
      </c>
      <c r="BQ323" s="12">
        <v>0.0299</v>
      </c>
      <c r="BR323" s="13">
        <v>1.35</v>
      </c>
      <c r="BS323" s="14">
        <v>1</v>
      </c>
      <c r="BT323" s="15">
        <f t="shared" si="174"/>
        <v>1649.757915</v>
      </c>
      <c r="BU323" s="12">
        <v>1</v>
      </c>
      <c r="BV323" s="12">
        <v>530</v>
      </c>
      <c r="BW323" s="12">
        <v>1.92</v>
      </c>
      <c r="BX323" s="19">
        <f t="shared" si="175"/>
        <v>4.17691699604743</v>
      </c>
      <c r="BY323" s="20">
        <v>5936</v>
      </c>
      <c r="BZ323" s="12">
        <v>0.98</v>
      </c>
      <c r="CA323" s="12">
        <v>3.84</v>
      </c>
      <c r="CB323" s="9">
        <f t="shared" si="176"/>
        <v>4.7632</v>
      </c>
      <c r="CC323" s="10">
        <v>1.325</v>
      </c>
      <c r="CD323" s="20">
        <v>1.2</v>
      </c>
      <c r="CE323" s="21">
        <f t="shared" si="177"/>
        <v>97144.3874239098</v>
      </c>
    </row>
    <row r="324" s="1" customFormat="1" customHeight="1" spans="5:83">
      <c r="E324" s="12">
        <v>1197</v>
      </c>
      <c r="F324" s="12">
        <v>1594</v>
      </c>
      <c r="G324" s="32">
        <v>4.77</v>
      </c>
      <c r="H324" s="33">
        <v>9.55</v>
      </c>
      <c r="I324" s="34">
        <f t="shared" si="163"/>
        <v>20932.39</v>
      </c>
      <c r="J324" s="12">
        <v>2.2</v>
      </c>
      <c r="K324" s="12">
        <v>0.89</v>
      </c>
      <c r="L324" s="12">
        <v>3.21</v>
      </c>
      <c r="M324" s="35">
        <f t="shared" si="164"/>
        <v>3.8569</v>
      </c>
      <c r="N324" s="12">
        <v>1.325</v>
      </c>
      <c r="O324" s="12">
        <v>0.5</v>
      </c>
      <c r="P324" s="36">
        <f t="shared" si="165"/>
        <v>117670.001749382</v>
      </c>
      <c r="Z324" s="12">
        <v>34993</v>
      </c>
      <c r="AA324" s="12">
        <v>0.0253</v>
      </c>
      <c r="AB324" s="13">
        <v>1.35</v>
      </c>
      <c r="AC324" s="14">
        <v>1</v>
      </c>
      <c r="AD324" s="15">
        <f t="shared" si="166"/>
        <v>1195.185915</v>
      </c>
      <c r="AE324" s="12">
        <v>1</v>
      </c>
      <c r="AF324" s="12">
        <v>530</v>
      </c>
      <c r="AG324" s="12">
        <v>1.83</v>
      </c>
      <c r="AH324" s="19">
        <f t="shared" si="167"/>
        <v>4.08691699604743</v>
      </c>
      <c r="AI324" s="20">
        <v>0</v>
      </c>
      <c r="AJ324" s="12">
        <v>0.98</v>
      </c>
      <c r="AK324" s="12">
        <v>3.04</v>
      </c>
      <c r="AL324" s="9">
        <f t="shared" si="168"/>
        <v>3.9792</v>
      </c>
      <c r="AM324" s="10">
        <v>1.325</v>
      </c>
      <c r="AN324" s="20">
        <v>1</v>
      </c>
      <c r="AO324" s="21">
        <f t="shared" si="169"/>
        <v>25753.8955537374</v>
      </c>
      <c r="AU324" s="12">
        <v>40871</v>
      </c>
      <c r="AV324" s="12">
        <v>0.0253</v>
      </c>
      <c r="AW324" s="13">
        <v>1.35</v>
      </c>
      <c r="AX324" s="14">
        <v>1</v>
      </c>
      <c r="AY324" s="15">
        <f t="shared" si="170"/>
        <v>1395.949005</v>
      </c>
      <c r="AZ324" s="12">
        <v>1</v>
      </c>
      <c r="BA324" s="12">
        <v>530</v>
      </c>
      <c r="BB324" s="12">
        <v>1.83</v>
      </c>
      <c r="BC324" s="19">
        <f t="shared" si="171"/>
        <v>4.08691699604743</v>
      </c>
      <c r="BD324" s="20">
        <v>5936</v>
      </c>
      <c r="BE324" s="12">
        <v>0.98</v>
      </c>
      <c r="BF324" s="12">
        <v>3.04</v>
      </c>
      <c r="BG324" s="9">
        <f t="shared" si="172"/>
        <v>3.9792</v>
      </c>
      <c r="BH324" s="10">
        <v>1.325</v>
      </c>
      <c r="BI324" s="22">
        <v>1.085</v>
      </c>
      <c r="BJ324" s="21">
        <f t="shared" si="173"/>
        <v>66594.2049346344</v>
      </c>
      <c r="BP324" s="12">
        <v>40871</v>
      </c>
      <c r="BQ324" s="12">
        <v>0.0299</v>
      </c>
      <c r="BR324" s="13">
        <v>1.35</v>
      </c>
      <c r="BS324" s="14">
        <v>1</v>
      </c>
      <c r="BT324" s="15">
        <f t="shared" si="174"/>
        <v>1649.757915</v>
      </c>
      <c r="BU324" s="12">
        <v>1</v>
      </c>
      <c r="BV324" s="12">
        <v>530</v>
      </c>
      <c r="BW324" s="12">
        <v>1.92</v>
      </c>
      <c r="BX324" s="19">
        <f t="shared" si="175"/>
        <v>4.17691699604743</v>
      </c>
      <c r="BY324" s="20">
        <v>5936</v>
      </c>
      <c r="BZ324" s="12">
        <v>0.98</v>
      </c>
      <c r="CA324" s="12">
        <v>3.84</v>
      </c>
      <c r="CB324" s="9">
        <f t="shared" si="176"/>
        <v>4.7632</v>
      </c>
      <c r="CC324" s="10">
        <v>1.325</v>
      </c>
      <c r="CD324" s="20">
        <v>1.2</v>
      </c>
      <c r="CE324" s="21">
        <f t="shared" si="177"/>
        <v>97144.3874239098</v>
      </c>
    </row>
    <row r="325" s="1" customFormat="1" customHeight="1" spans="5:83">
      <c r="E325" s="12">
        <v>1197</v>
      </c>
      <c r="F325" s="12">
        <v>1594</v>
      </c>
      <c r="G325" s="32">
        <v>7.16</v>
      </c>
      <c r="H325" s="33">
        <v>14.32</v>
      </c>
      <c r="I325" s="34">
        <f t="shared" si="163"/>
        <v>31396.6</v>
      </c>
      <c r="J325" s="12">
        <v>2.2</v>
      </c>
      <c r="K325" s="12">
        <v>0.89</v>
      </c>
      <c r="L325" s="12">
        <v>3.21</v>
      </c>
      <c r="M325" s="35">
        <f t="shared" si="164"/>
        <v>3.8569</v>
      </c>
      <c r="N325" s="12">
        <v>1.325</v>
      </c>
      <c r="O325" s="12">
        <v>0.5</v>
      </c>
      <c r="P325" s="36">
        <f t="shared" si="165"/>
        <v>176493.84408205</v>
      </c>
      <c r="Z325" s="12">
        <v>34993</v>
      </c>
      <c r="AA325" s="12">
        <v>0.0253</v>
      </c>
      <c r="AB325" s="13">
        <v>1.35</v>
      </c>
      <c r="AC325" s="14">
        <v>1</v>
      </c>
      <c r="AD325" s="15">
        <f t="shared" si="166"/>
        <v>1195.185915</v>
      </c>
      <c r="AE325" s="12">
        <v>1</v>
      </c>
      <c r="AF325" s="12">
        <v>530</v>
      </c>
      <c r="AG325" s="12">
        <v>1.83</v>
      </c>
      <c r="AH325" s="19">
        <f t="shared" si="167"/>
        <v>4.08691699604743</v>
      </c>
      <c r="AI325" s="20">
        <v>0</v>
      </c>
      <c r="AJ325" s="12">
        <v>0.98</v>
      </c>
      <c r="AK325" s="12">
        <v>3.04</v>
      </c>
      <c r="AL325" s="9">
        <f t="shared" si="168"/>
        <v>3.9792</v>
      </c>
      <c r="AM325" s="10">
        <v>1.325</v>
      </c>
      <c r="AN325" s="20">
        <v>1</v>
      </c>
      <c r="AO325" s="21">
        <f t="shared" si="169"/>
        <v>25753.8955537374</v>
      </c>
      <c r="AU325" s="12">
        <v>40871</v>
      </c>
      <c r="AV325" s="12">
        <v>0.0253</v>
      </c>
      <c r="AW325" s="13">
        <v>1.35</v>
      </c>
      <c r="AX325" s="14">
        <v>1</v>
      </c>
      <c r="AY325" s="15">
        <f t="shared" si="170"/>
        <v>1395.949005</v>
      </c>
      <c r="AZ325" s="12">
        <v>1</v>
      </c>
      <c r="BA325" s="12">
        <v>530</v>
      </c>
      <c r="BB325" s="12">
        <v>1.83</v>
      </c>
      <c r="BC325" s="19">
        <f t="shared" si="171"/>
        <v>4.08691699604743</v>
      </c>
      <c r="BD325" s="20">
        <v>5936</v>
      </c>
      <c r="BE325" s="12">
        <v>0.98</v>
      </c>
      <c r="BF325" s="12">
        <v>3.04</v>
      </c>
      <c r="BG325" s="9">
        <f t="shared" si="172"/>
        <v>3.9792</v>
      </c>
      <c r="BH325" s="10">
        <v>1.325</v>
      </c>
      <c r="BI325" s="22">
        <v>1.085</v>
      </c>
      <c r="BJ325" s="21">
        <f t="shared" si="173"/>
        <v>66594.2049346344</v>
      </c>
      <c r="BP325" s="12">
        <v>40871</v>
      </c>
      <c r="BQ325" s="12">
        <v>0.0299</v>
      </c>
      <c r="BR325" s="13">
        <v>1.35</v>
      </c>
      <c r="BS325" s="14">
        <v>1</v>
      </c>
      <c r="BT325" s="15">
        <f t="shared" si="174"/>
        <v>1649.757915</v>
      </c>
      <c r="BU325" s="12">
        <v>1</v>
      </c>
      <c r="BV325" s="12">
        <v>530</v>
      </c>
      <c r="BW325" s="12">
        <v>1.92</v>
      </c>
      <c r="BX325" s="19">
        <f t="shared" si="175"/>
        <v>4.17691699604743</v>
      </c>
      <c r="BY325" s="20">
        <v>5936</v>
      </c>
      <c r="BZ325" s="12">
        <v>0.98</v>
      </c>
      <c r="CA325" s="12">
        <v>3.84</v>
      </c>
      <c r="CB325" s="9">
        <f t="shared" si="176"/>
        <v>4.7632</v>
      </c>
      <c r="CC325" s="10">
        <v>1.325</v>
      </c>
      <c r="CD325" s="20">
        <v>1.2</v>
      </c>
      <c r="CE325" s="21">
        <f t="shared" si="177"/>
        <v>97144.3874239098</v>
      </c>
    </row>
    <row r="326" s="1" customFormat="1" customHeight="1" spans="5:83">
      <c r="E326" s="37" t="s">
        <v>41</v>
      </c>
      <c r="F326" s="37"/>
      <c r="G326" s="37"/>
      <c r="H326" s="37"/>
      <c r="I326" s="37"/>
      <c r="J326" s="38">
        <f>SUM(P312:P325)</f>
        <v>373312.685000782</v>
      </c>
      <c r="K326" s="38"/>
      <c r="L326" s="38"/>
      <c r="M326" s="38"/>
      <c r="N326" s="38"/>
      <c r="O326" s="38"/>
      <c r="P326" s="38"/>
      <c r="Z326" s="12">
        <v>34993</v>
      </c>
      <c r="AA326" s="12">
        <v>0.0253</v>
      </c>
      <c r="AB326" s="13">
        <v>1.35</v>
      </c>
      <c r="AC326" s="14">
        <v>1</v>
      </c>
      <c r="AD326" s="15">
        <f t="shared" si="166"/>
        <v>1195.185915</v>
      </c>
      <c r="AE326" s="12">
        <v>1</v>
      </c>
      <c r="AF326" s="12">
        <v>530</v>
      </c>
      <c r="AG326" s="12">
        <v>1.83</v>
      </c>
      <c r="AH326" s="19">
        <f t="shared" si="167"/>
        <v>4.08691699604743</v>
      </c>
      <c r="AI326" s="20">
        <v>0</v>
      </c>
      <c r="AJ326" s="12">
        <v>0.98</v>
      </c>
      <c r="AK326" s="12">
        <v>3.04</v>
      </c>
      <c r="AL326" s="9">
        <f t="shared" si="168"/>
        <v>3.9792</v>
      </c>
      <c r="AM326" s="10">
        <v>1.325</v>
      </c>
      <c r="AN326" s="20">
        <v>1</v>
      </c>
      <c r="AO326" s="21">
        <f t="shared" si="169"/>
        <v>25753.8955537374</v>
      </c>
      <c r="AU326" s="12">
        <v>40871</v>
      </c>
      <c r="AV326" s="12">
        <v>0.0253</v>
      </c>
      <c r="AW326" s="13">
        <v>1.35</v>
      </c>
      <c r="AX326" s="14">
        <v>1</v>
      </c>
      <c r="AY326" s="15">
        <f t="shared" si="170"/>
        <v>1395.949005</v>
      </c>
      <c r="AZ326" s="12">
        <v>1</v>
      </c>
      <c r="BA326" s="12">
        <v>530</v>
      </c>
      <c r="BB326" s="12">
        <v>1.83</v>
      </c>
      <c r="BC326" s="19">
        <f t="shared" si="171"/>
        <v>4.08691699604743</v>
      </c>
      <c r="BD326" s="20">
        <v>5936</v>
      </c>
      <c r="BE326" s="12">
        <v>0.98</v>
      </c>
      <c r="BF326" s="12">
        <v>3.04</v>
      </c>
      <c r="BG326" s="9">
        <f t="shared" si="172"/>
        <v>3.9792</v>
      </c>
      <c r="BH326" s="10">
        <v>1.325</v>
      </c>
      <c r="BI326" s="22">
        <v>1.085</v>
      </c>
      <c r="BJ326" s="21">
        <f t="shared" si="173"/>
        <v>66594.2049346344</v>
      </c>
      <c r="BP326" s="12">
        <v>40871</v>
      </c>
      <c r="BQ326" s="12">
        <v>0.0299</v>
      </c>
      <c r="BR326" s="13">
        <v>1.35</v>
      </c>
      <c r="BS326" s="14">
        <v>1</v>
      </c>
      <c r="BT326" s="15">
        <f t="shared" si="174"/>
        <v>1649.757915</v>
      </c>
      <c r="BU326" s="12">
        <v>1</v>
      </c>
      <c r="BV326" s="12">
        <v>530</v>
      </c>
      <c r="BW326" s="12">
        <v>1.92</v>
      </c>
      <c r="BX326" s="19">
        <f t="shared" si="175"/>
        <v>4.17691699604743</v>
      </c>
      <c r="BY326" s="20">
        <v>5936</v>
      </c>
      <c r="BZ326" s="12">
        <v>0.98</v>
      </c>
      <c r="CA326" s="12">
        <v>3.84</v>
      </c>
      <c r="CB326" s="9">
        <f t="shared" si="176"/>
        <v>4.7632</v>
      </c>
      <c r="CC326" s="10">
        <v>1.325</v>
      </c>
      <c r="CD326" s="20">
        <v>1.2</v>
      </c>
      <c r="CE326" s="21">
        <f t="shared" si="177"/>
        <v>97144.3874239098</v>
      </c>
    </row>
    <row r="327" s="1" customFormat="1" customHeight="1" spans="5:83">
      <c r="E327" s="37"/>
      <c r="F327" s="37"/>
      <c r="G327" s="37"/>
      <c r="H327" s="37"/>
      <c r="I327" s="37"/>
      <c r="J327" s="38"/>
      <c r="K327" s="38"/>
      <c r="L327" s="38"/>
      <c r="M327" s="38"/>
      <c r="N327" s="38"/>
      <c r="O327" s="38"/>
      <c r="P327" s="38"/>
      <c r="Z327" s="12">
        <v>34993</v>
      </c>
      <c r="AA327" s="12">
        <v>0</v>
      </c>
      <c r="AB327" s="13">
        <v>1.35</v>
      </c>
      <c r="AC327" s="14">
        <v>1</v>
      </c>
      <c r="AD327" s="15">
        <f t="shared" si="166"/>
        <v>0</v>
      </c>
      <c r="AE327" s="12">
        <v>1</v>
      </c>
      <c r="AF327" s="12">
        <v>530</v>
      </c>
      <c r="AG327" s="12">
        <v>1.83</v>
      </c>
      <c r="AH327" s="19">
        <f t="shared" si="167"/>
        <v>4.08691699604743</v>
      </c>
      <c r="AI327" s="20">
        <v>0</v>
      </c>
      <c r="AJ327" s="12">
        <v>0.98</v>
      </c>
      <c r="AK327" s="12">
        <v>3.04</v>
      </c>
      <c r="AL327" s="9">
        <f t="shared" si="168"/>
        <v>3.9792</v>
      </c>
      <c r="AM327" s="10">
        <v>1.325</v>
      </c>
      <c r="AN327" s="20">
        <v>1</v>
      </c>
      <c r="AO327" s="21">
        <f t="shared" si="169"/>
        <v>0</v>
      </c>
      <c r="AU327" s="12">
        <v>40871</v>
      </c>
      <c r="AV327" s="12">
        <v>0.0253</v>
      </c>
      <c r="AW327" s="13">
        <v>1.35</v>
      </c>
      <c r="AX327" s="14">
        <v>1</v>
      </c>
      <c r="AY327" s="15">
        <f t="shared" si="170"/>
        <v>1395.949005</v>
      </c>
      <c r="AZ327" s="12">
        <v>1</v>
      </c>
      <c r="BA327" s="12">
        <v>530</v>
      </c>
      <c r="BB327" s="12">
        <v>1.83</v>
      </c>
      <c r="BC327" s="19">
        <f t="shared" si="171"/>
        <v>4.08691699604743</v>
      </c>
      <c r="BD327" s="20">
        <v>0</v>
      </c>
      <c r="BE327" s="12">
        <v>0.98</v>
      </c>
      <c r="BF327" s="12">
        <v>3.04</v>
      </c>
      <c r="BG327" s="9">
        <f t="shared" si="172"/>
        <v>3.9792</v>
      </c>
      <c r="BH327" s="10">
        <v>1.325</v>
      </c>
      <c r="BI327" s="22">
        <v>1.085</v>
      </c>
      <c r="BJ327" s="21">
        <f t="shared" si="173"/>
        <v>32636.7387682344</v>
      </c>
      <c r="BP327" s="12">
        <v>40871</v>
      </c>
      <c r="BQ327" s="12">
        <v>0.0299</v>
      </c>
      <c r="BR327" s="13">
        <v>1.35</v>
      </c>
      <c r="BS327" s="14">
        <v>1</v>
      </c>
      <c r="BT327" s="15">
        <f t="shared" si="174"/>
        <v>1649.757915</v>
      </c>
      <c r="BU327" s="12">
        <v>1</v>
      </c>
      <c r="BV327" s="12">
        <v>530</v>
      </c>
      <c r="BW327" s="12">
        <v>1.92</v>
      </c>
      <c r="BX327" s="19">
        <f t="shared" si="175"/>
        <v>4.17691699604743</v>
      </c>
      <c r="BY327" s="20">
        <v>0</v>
      </c>
      <c r="BZ327" s="12">
        <v>0.98</v>
      </c>
      <c r="CA327" s="12">
        <v>3.84</v>
      </c>
      <c r="CB327" s="9">
        <f t="shared" si="176"/>
        <v>4.7632</v>
      </c>
      <c r="CC327" s="10">
        <v>1.325</v>
      </c>
      <c r="CD327" s="20">
        <v>1.2</v>
      </c>
      <c r="CE327" s="21">
        <f t="shared" si="177"/>
        <v>52188.1626559098</v>
      </c>
    </row>
    <row r="328" s="1" customFormat="1" customHeight="1" spans="5:83">
      <c r="E328" s="37"/>
      <c r="F328" s="37"/>
      <c r="G328" s="37"/>
      <c r="H328" s="37"/>
      <c r="I328" s="37"/>
      <c r="J328" s="38"/>
      <c r="K328" s="38"/>
      <c r="L328" s="38"/>
      <c r="M328" s="38"/>
      <c r="N328" s="38"/>
      <c r="O328" s="38"/>
      <c r="P328" s="38"/>
      <c r="Z328" s="12">
        <v>34993</v>
      </c>
      <c r="AA328" s="12">
        <v>0</v>
      </c>
      <c r="AB328" s="13">
        <v>1.35</v>
      </c>
      <c r="AC328" s="14">
        <v>1</v>
      </c>
      <c r="AD328" s="15">
        <f t="shared" si="166"/>
        <v>0</v>
      </c>
      <c r="AE328" s="12">
        <v>1</v>
      </c>
      <c r="AF328" s="12">
        <v>530</v>
      </c>
      <c r="AG328" s="12">
        <v>1.83</v>
      </c>
      <c r="AH328" s="19">
        <f t="shared" si="167"/>
        <v>4.08691699604743</v>
      </c>
      <c r="AI328" s="20">
        <v>0</v>
      </c>
      <c r="AJ328" s="12">
        <v>0.98</v>
      </c>
      <c r="AK328" s="12">
        <v>3.04</v>
      </c>
      <c r="AL328" s="9">
        <f t="shared" si="168"/>
        <v>3.9792</v>
      </c>
      <c r="AM328" s="10">
        <v>1.325</v>
      </c>
      <c r="AN328" s="20">
        <v>1</v>
      </c>
      <c r="AO328" s="21">
        <f t="shared" si="169"/>
        <v>0</v>
      </c>
      <c r="AU328" s="12">
        <v>40871</v>
      </c>
      <c r="AV328" s="12">
        <v>0.0253</v>
      </c>
      <c r="AW328" s="13">
        <v>1.35</v>
      </c>
      <c r="AX328" s="14">
        <v>1</v>
      </c>
      <c r="AY328" s="15">
        <f t="shared" si="170"/>
        <v>1395.949005</v>
      </c>
      <c r="AZ328" s="12">
        <v>1</v>
      </c>
      <c r="BA328" s="12">
        <v>530</v>
      </c>
      <c r="BB328" s="12">
        <v>1.83</v>
      </c>
      <c r="BC328" s="19">
        <f t="shared" si="171"/>
        <v>4.08691699604743</v>
      </c>
      <c r="BD328" s="20">
        <v>0</v>
      </c>
      <c r="BE328" s="12">
        <v>0.98</v>
      </c>
      <c r="BF328" s="12">
        <v>3.04</v>
      </c>
      <c r="BG328" s="9">
        <f t="shared" si="172"/>
        <v>3.9792</v>
      </c>
      <c r="BH328" s="10">
        <v>1.325</v>
      </c>
      <c r="BI328" s="22">
        <v>1.085</v>
      </c>
      <c r="BJ328" s="21">
        <f t="shared" si="173"/>
        <v>32636.7387682344</v>
      </c>
      <c r="BP328" s="12">
        <v>40871</v>
      </c>
      <c r="BQ328" s="12">
        <v>0.0299</v>
      </c>
      <c r="BR328" s="13">
        <v>1.35</v>
      </c>
      <c r="BS328" s="14">
        <v>1</v>
      </c>
      <c r="BT328" s="15">
        <f t="shared" si="174"/>
        <v>1649.757915</v>
      </c>
      <c r="BU328" s="12">
        <v>1</v>
      </c>
      <c r="BV328" s="12">
        <v>530</v>
      </c>
      <c r="BW328" s="12">
        <v>1.92</v>
      </c>
      <c r="BX328" s="19">
        <f t="shared" si="175"/>
        <v>4.17691699604743</v>
      </c>
      <c r="BY328" s="20">
        <v>0</v>
      </c>
      <c r="BZ328" s="12">
        <v>0.98</v>
      </c>
      <c r="CA328" s="12">
        <v>3.84</v>
      </c>
      <c r="CB328" s="9">
        <f t="shared" si="176"/>
        <v>4.7632</v>
      </c>
      <c r="CC328" s="10">
        <v>1.325</v>
      </c>
      <c r="CD328" s="20">
        <v>1.2</v>
      </c>
      <c r="CE328" s="21">
        <f t="shared" si="177"/>
        <v>52188.1626559098</v>
      </c>
    </row>
    <row r="329" s="1" customFormat="1" customHeight="1" spans="5:83">
      <c r="Z329" s="12">
        <v>34993</v>
      </c>
      <c r="AA329" s="12">
        <v>0</v>
      </c>
      <c r="AB329" s="13">
        <v>1.35</v>
      </c>
      <c r="AC329" s="14">
        <v>1</v>
      </c>
      <c r="AD329" s="15">
        <f t="shared" si="166"/>
        <v>0</v>
      </c>
      <c r="AE329" s="12">
        <v>1</v>
      </c>
      <c r="AF329" s="12">
        <v>530</v>
      </c>
      <c r="AG329" s="12">
        <v>1.83</v>
      </c>
      <c r="AH329" s="19">
        <f t="shared" si="167"/>
        <v>4.08691699604743</v>
      </c>
      <c r="AI329" s="20">
        <v>0</v>
      </c>
      <c r="AJ329" s="12">
        <v>0.98</v>
      </c>
      <c r="AK329" s="12">
        <v>3.04</v>
      </c>
      <c r="AL329" s="9">
        <f t="shared" si="168"/>
        <v>3.9792</v>
      </c>
      <c r="AM329" s="10">
        <v>1.325</v>
      </c>
      <c r="AN329" s="20">
        <v>1</v>
      </c>
      <c r="AO329" s="21">
        <f t="shared" si="169"/>
        <v>0</v>
      </c>
      <c r="AU329" s="12">
        <v>40871</v>
      </c>
      <c r="AV329" s="12">
        <v>0.0253</v>
      </c>
      <c r="AW329" s="13">
        <v>1.35</v>
      </c>
      <c r="AX329" s="14">
        <v>1</v>
      </c>
      <c r="AY329" s="15">
        <f t="shared" si="170"/>
        <v>1395.949005</v>
      </c>
      <c r="AZ329" s="12">
        <v>1</v>
      </c>
      <c r="BA329" s="12">
        <v>530</v>
      </c>
      <c r="BB329" s="12">
        <v>1.83</v>
      </c>
      <c r="BC329" s="19">
        <f t="shared" si="171"/>
        <v>4.08691699604743</v>
      </c>
      <c r="BD329" s="20">
        <v>0</v>
      </c>
      <c r="BE329" s="12">
        <v>0.98</v>
      </c>
      <c r="BF329" s="12">
        <v>3.04</v>
      </c>
      <c r="BG329" s="9">
        <f t="shared" si="172"/>
        <v>3.9792</v>
      </c>
      <c r="BH329" s="10">
        <v>1.325</v>
      </c>
      <c r="BI329" s="22">
        <v>1.085</v>
      </c>
      <c r="BJ329" s="21">
        <f t="shared" si="173"/>
        <v>32636.7387682344</v>
      </c>
      <c r="BP329" s="12">
        <v>40871</v>
      </c>
      <c r="BQ329" s="12">
        <v>0.0299</v>
      </c>
      <c r="BR329" s="13">
        <v>1.35</v>
      </c>
      <c r="BS329" s="14">
        <v>1</v>
      </c>
      <c r="BT329" s="15">
        <f t="shared" si="174"/>
        <v>1649.757915</v>
      </c>
      <c r="BU329" s="12">
        <v>1</v>
      </c>
      <c r="BV329" s="12">
        <v>530</v>
      </c>
      <c r="BW329" s="12">
        <v>1.92</v>
      </c>
      <c r="BX329" s="19">
        <f t="shared" si="175"/>
        <v>4.17691699604743</v>
      </c>
      <c r="BY329" s="20">
        <v>0</v>
      </c>
      <c r="BZ329" s="12">
        <v>0.98</v>
      </c>
      <c r="CA329" s="12">
        <v>3.84</v>
      </c>
      <c r="CB329" s="9">
        <f t="shared" si="176"/>
        <v>4.7632</v>
      </c>
      <c r="CC329" s="10">
        <v>1.325</v>
      </c>
      <c r="CD329" s="20">
        <v>1.2</v>
      </c>
      <c r="CE329" s="21">
        <f t="shared" si="177"/>
        <v>52188.1626559098</v>
      </c>
    </row>
    <row r="330" s="1" customFormat="1" customHeight="1" spans="5:83">
      <c r="Z330" s="12">
        <v>34993</v>
      </c>
      <c r="AA330" s="12">
        <v>0</v>
      </c>
      <c r="AB330" s="13">
        <v>1.35</v>
      </c>
      <c r="AC330" s="14">
        <v>1</v>
      </c>
      <c r="AD330" s="15">
        <f t="shared" si="166"/>
        <v>0</v>
      </c>
      <c r="AE330" s="12">
        <v>1</v>
      </c>
      <c r="AF330" s="12">
        <v>530</v>
      </c>
      <c r="AG330" s="12">
        <v>1.83</v>
      </c>
      <c r="AH330" s="19">
        <f t="shared" si="167"/>
        <v>4.08691699604743</v>
      </c>
      <c r="AI330" s="20">
        <v>0</v>
      </c>
      <c r="AJ330" s="12">
        <v>0.98</v>
      </c>
      <c r="AK330" s="12">
        <v>3.04</v>
      </c>
      <c r="AL330" s="9">
        <f t="shared" si="168"/>
        <v>3.9792</v>
      </c>
      <c r="AM330" s="10">
        <v>1.325</v>
      </c>
      <c r="AN330" s="20">
        <v>1</v>
      </c>
      <c r="AO330" s="21">
        <f t="shared" si="169"/>
        <v>0</v>
      </c>
      <c r="AU330" s="12">
        <v>40871</v>
      </c>
      <c r="AV330" s="12">
        <v>0.0253</v>
      </c>
      <c r="AW330" s="13">
        <v>1.35</v>
      </c>
      <c r="AX330" s="14">
        <v>1</v>
      </c>
      <c r="AY330" s="15">
        <f t="shared" si="170"/>
        <v>1395.949005</v>
      </c>
      <c r="AZ330" s="12">
        <v>1</v>
      </c>
      <c r="BA330" s="12">
        <v>530</v>
      </c>
      <c r="BB330" s="12">
        <v>1.83</v>
      </c>
      <c r="BC330" s="19">
        <f t="shared" si="171"/>
        <v>4.08691699604743</v>
      </c>
      <c r="BD330" s="20">
        <v>0</v>
      </c>
      <c r="BE330" s="12">
        <v>0.98</v>
      </c>
      <c r="BF330" s="12">
        <v>3.04</v>
      </c>
      <c r="BG330" s="9">
        <f t="shared" si="172"/>
        <v>3.9792</v>
      </c>
      <c r="BH330" s="10">
        <v>1.325</v>
      </c>
      <c r="BI330" s="22">
        <v>1.085</v>
      </c>
      <c r="BJ330" s="21">
        <f t="shared" si="173"/>
        <v>32636.7387682344</v>
      </c>
      <c r="BP330" s="12">
        <v>40871</v>
      </c>
      <c r="BQ330" s="12">
        <v>0.0299</v>
      </c>
      <c r="BR330" s="13">
        <v>1.35</v>
      </c>
      <c r="BS330" s="14">
        <v>1</v>
      </c>
      <c r="BT330" s="15">
        <f t="shared" si="174"/>
        <v>1649.757915</v>
      </c>
      <c r="BU330" s="12">
        <v>1</v>
      </c>
      <c r="BV330" s="12">
        <v>530</v>
      </c>
      <c r="BW330" s="12">
        <v>1.92</v>
      </c>
      <c r="BX330" s="19">
        <f t="shared" si="175"/>
        <v>4.17691699604743</v>
      </c>
      <c r="BY330" s="20">
        <v>0</v>
      </c>
      <c r="BZ330" s="12">
        <v>0.98</v>
      </c>
      <c r="CA330" s="12">
        <v>3.84</v>
      </c>
      <c r="CB330" s="9">
        <f t="shared" si="176"/>
        <v>4.7632</v>
      </c>
      <c r="CC330" s="10">
        <v>1.325</v>
      </c>
      <c r="CD330" s="20">
        <v>1.2</v>
      </c>
      <c r="CE330" s="21">
        <f t="shared" si="177"/>
        <v>52188.1626559098</v>
      </c>
    </row>
    <row r="331" s="1" customFormat="1" customHeight="1" spans="5:83">
      <c r="Z331" s="12">
        <v>34993</v>
      </c>
      <c r="AA331" s="12">
        <v>0</v>
      </c>
      <c r="AB331" s="13">
        <v>1.35</v>
      </c>
      <c r="AC331" s="14">
        <v>1</v>
      </c>
      <c r="AD331" s="15">
        <f t="shared" si="166"/>
        <v>0</v>
      </c>
      <c r="AE331" s="12">
        <v>1</v>
      </c>
      <c r="AF331" s="12">
        <v>530</v>
      </c>
      <c r="AG331" s="12">
        <v>1.83</v>
      </c>
      <c r="AH331" s="19">
        <f t="shared" si="167"/>
        <v>4.08691699604743</v>
      </c>
      <c r="AI331" s="20">
        <v>0</v>
      </c>
      <c r="AJ331" s="12">
        <v>0.98</v>
      </c>
      <c r="AK331" s="12">
        <v>3.04</v>
      </c>
      <c r="AL331" s="9">
        <f t="shared" si="168"/>
        <v>3.9792</v>
      </c>
      <c r="AM331" s="10">
        <v>1.325</v>
      </c>
      <c r="AN331" s="20">
        <v>1</v>
      </c>
      <c r="AO331" s="21">
        <f t="shared" si="169"/>
        <v>0</v>
      </c>
      <c r="AU331" s="12">
        <v>40871</v>
      </c>
      <c r="AV331" s="12">
        <v>0.0253</v>
      </c>
      <c r="AW331" s="13">
        <v>1.35</v>
      </c>
      <c r="AX331" s="14">
        <v>1</v>
      </c>
      <c r="AY331" s="15">
        <f t="shared" si="170"/>
        <v>1395.949005</v>
      </c>
      <c r="AZ331" s="12">
        <v>1</v>
      </c>
      <c r="BA331" s="12">
        <v>530</v>
      </c>
      <c r="BB331" s="12">
        <v>1.83</v>
      </c>
      <c r="BC331" s="19">
        <f t="shared" si="171"/>
        <v>4.08691699604743</v>
      </c>
      <c r="BD331" s="20">
        <v>0</v>
      </c>
      <c r="BE331" s="12">
        <v>0.98</v>
      </c>
      <c r="BF331" s="12">
        <v>3.04</v>
      </c>
      <c r="BG331" s="9">
        <f t="shared" si="172"/>
        <v>3.9792</v>
      </c>
      <c r="BH331" s="10">
        <v>1.325</v>
      </c>
      <c r="BI331" s="22">
        <v>1.085</v>
      </c>
      <c r="BJ331" s="21">
        <f t="shared" si="173"/>
        <v>32636.7387682344</v>
      </c>
      <c r="BP331" s="12">
        <v>40871</v>
      </c>
      <c r="BQ331" s="12">
        <v>0.0299</v>
      </c>
      <c r="BR331" s="13">
        <v>1.35</v>
      </c>
      <c r="BS331" s="14">
        <v>1</v>
      </c>
      <c r="BT331" s="15">
        <f t="shared" si="174"/>
        <v>1649.757915</v>
      </c>
      <c r="BU331" s="12">
        <v>1</v>
      </c>
      <c r="BV331" s="12">
        <v>530</v>
      </c>
      <c r="BW331" s="12">
        <v>1.92</v>
      </c>
      <c r="BX331" s="19">
        <f t="shared" si="175"/>
        <v>4.17691699604743</v>
      </c>
      <c r="BY331" s="20">
        <v>0</v>
      </c>
      <c r="BZ331" s="12">
        <v>0.98</v>
      </c>
      <c r="CA331" s="12">
        <v>3.84</v>
      </c>
      <c r="CB331" s="9">
        <f t="shared" si="176"/>
        <v>4.7632</v>
      </c>
      <c r="CC331" s="10">
        <v>1.325</v>
      </c>
      <c r="CD331" s="20">
        <v>1.2</v>
      </c>
      <c r="CE331" s="21">
        <f t="shared" si="177"/>
        <v>52188.1626559098</v>
      </c>
    </row>
    <row r="332" s="1" customFormat="1" customHeight="1" spans="5:83">
      <c r="Z332" s="12">
        <v>34993</v>
      </c>
      <c r="AA332" s="12">
        <v>0</v>
      </c>
      <c r="AB332" s="13">
        <v>1.35</v>
      </c>
      <c r="AC332" s="14">
        <v>1</v>
      </c>
      <c r="AD332" s="15">
        <f t="shared" si="166"/>
        <v>0</v>
      </c>
      <c r="AE332" s="12">
        <v>1</v>
      </c>
      <c r="AF332" s="12">
        <v>530</v>
      </c>
      <c r="AG332" s="12">
        <v>1.83</v>
      </c>
      <c r="AH332" s="19">
        <f t="shared" si="167"/>
        <v>4.08691699604743</v>
      </c>
      <c r="AI332" s="20">
        <v>0</v>
      </c>
      <c r="AJ332" s="12">
        <v>0.98</v>
      </c>
      <c r="AK332" s="12">
        <v>3.04</v>
      </c>
      <c r="AL332" s="9">
        <f t="shared" si="168"/>
        <v>3.9792</v>
      </c>
      <c r="AM332" s="10">
        <v>1.325</v>
      </c>
      <c r="AN332" s="20">
        <v>1</v>
      </c>
      <c r="AO332" s="21">
        <f t="shared" si="169"/>
        <v>0</v>
      </c>
      <c r="AU332" s="12">
        <v>40871</v>
      </c>
      <c r="AV332" s="12">
        <v>0.0253</v>
      </c>
      <c r="AW332" s="13">
        <v>1.35</v>
      </c>
      <c r="AX332" s="14">
        <v>1</v>
      </c>
      <c r="AY332" s="15">
        <f t="shared" si="170"/>
        <v>1395.949005</v>
      </c>
      <c r="AZ332" s="12">
        <v>1</v>
      </c>
      <c r="BA332" s="12">
        <v>530</v>
      </c>
      <c r="BB332" s="12">
        <v>1.83</v>
      </c>
      <c r="BC332" s="19">
        <f t="shared" si="171"/>
        <v>4.08691699604743</v>
      </c>
      <c r="BD332" s="20">
        <v>0</v>
      </c>
      <c r="BE332" s="12">
        <v>0.98</v>
      </c>
      <c r="BF332" s="12">
        <v>3.04</v>
      </c>
      <c r="BG332" s="9">
        <f t="shared" si="172"/>
        <v>3.9792</v>
      </c>
      <c r="BH332" s="10">
        <v>1.325</v>
      </c>
      <c r="BI332" s="22">
        <v>1.085</v>
      </c>
      <c r="BJ332" s="21">
        <f t="shared" si="173"/>
        <v>32636.7387682344</v>
      </c>
      <c r="BP332" s="12">
        <v>40871</v>
      </c>
      <c r="BQ332" s="12">
        <v>0.0299</v>
      </c>
      <c r="BR332" s="13">
        <v>1.35</v>
      </c>
      <c r="BS332" s="14">
        <v>1</v>
      </c>
      <c r="BT332" s="15">
        <f t="shared" si="174"/>
        <v>1649.757915</v>
      </c>
      <c r="BU332" s="12">
        <v>1</v>
      </c>
      <c r="BV332" s="12">
        <v>530</v>
      </c>
      <c r="BW332" s="12">
        <v>1.92</v>
      </c>
      <c r="BX332" s="19">
        <f t="shared" si="175"/>
        <v>4.17691699604743</v>
      </c>
      <c r="BY332" s="20">
        <v>0</v>
      </c>
      <c r="BZ332" s="12">
        <v>0.98</v>
      </c>
      <c r="CA332" s="12">
        <v>3.84</v>
      </c>
      <c r="CB332" s="9">
        <f t="shared" si="176"/>
        <v>4.7632</v>
      </c>
      <c r="CC332" s="10">
        <v>1.325</v>
      </c>
      <c r="CD332" s="20">
        <v>1.2</v>
      </c>
      <c r="CE332" s="21">
        <f t="shared" si="177"/>
        <v>52188.1626559098</v>
      </c>
    </row>
    <row r="333" s="1" customFormat="1" customHeight="1" spans="5:83">
      <c r="Z333" s="12">
        <v>34993</v>
      </c>
      <c r="AA333" s="12">
        <v>0</v>
      </c>
      <c r="AB333" s="13">
        <v>1.35</v>
      </c>
      <c r="AC333" s="14">
        <v>1</v>
      </c>
      <c r="AD333" s="15">
        <f t="shared" si="166"/>
        <v>0</v>
      </c>
      <c r="AE333" s="12">
        <v>1</v>
      </c>
      <c r="AF333" s="12">
        <v>530</v>
      </c>
      <c r="AG333" s="12">
        <v>1.83</v>
      </c>
      <c r="AH333" s="19">
        <f t="shared" si="167"/>
        <v>4.08691699604743</v>
      </c>
      <c r="AI333" s="20">
        <v>0</v>
      </c>
      <c r="AJ333" s="12">
        <v>0.98</v>
      </c>
      <c r="AK333" s="12">
        <v>3.04</v>
      </c>
      <c r="AL333" s="9">
        <f t="shared" si="168"/>
        <v>3.9792</v>
      </c>
      <c r="AM333" s="10">
        <v>1.325</v>
      </c>
      <c r="AN333" s="20">
        <v>1</v>
      </c>
      <c r="AO333" s="21">
        <f t="shared" si="169"/>
        <v>0</v>
      </c>
      <c r="AU333" s="12">
        <v>40871</v>
      </c>
      <c r="AV333" s="12">
        <v>0.0253</v>
      </c>
      <c r="AW333" s="13">
        <v>1.35</v>
      </c>
      <c r="AX333" s="14">
        <v>1</v>
      </c>
      <c r="AY333" s="15">
        <f t="shared" si="170"/>
        <v>1395.949005</v>
      </c>
      <c r="AZ333" s="12">
        <v>1</v>
      </c>
      <c r="BA333" s="12">
        <v>530</v>
      </c>
      <c r="BB333" s="12">
        <v>1.83</v>
      </c>
      <c r="BC333" s="19">
        <f t="shared" si="171"/>
        <v>4.08691699604743</v>
      </c>
      <c r="BD333" s="20">
        <v>0</v>
      </c>
      <c r="BE333" s="12">
        <v>0.98</v>
      </c>
      <c r="BF333" s="12">
        <v>3.04</v>
      </c>
      <c r="BG333" s="9">
        <f t="shared" si="172"/>
        <v>3.9792</v>
      </c>
      <c r="BH333" s="10">
        <v>1.325</v>
      </c>
      <c r="BI333" s="22">
        <v>1.085</v>
      </c>
      <c r="BJ333" s="21">
        <f t="shared" si="173"/>
        <v>32636.7387682344</v>
      </c>
      <c r="BP333" s="12">
        <v>40871</v>
      </c>
      <c r="BQ333" s="12">
        <v>0.0299</v>
      </c>
      <c r="BR333" s="13">
        <v>1.35</v>
      </c>
      <c r="BS333" s="14">
        <v>1</v>
      </c>
      <c r="BT333" s="15">
        <f t="shared" si="174"/>
        <v>1649.757915</v>
      </c>
      <c r="BU333" s="12">
        <v>1</v>
      </c>
      <c r="BV333" s="12">
        <v>530</v>
      </c>
      <c r="BW333" s="12">
        <v>1.92</v>
      </c>
      <c r="BX333" s="19">
        <f t="shared" si="175"/>
        <v>4.17691699604743</v>
      </c>
      <c r="BY333" s="20">
        <v>0</v>
      </c>
      <c r="BZ333" s="12">
        <v>0.98</v>
      </c>
      <c r="CA333" s="12">
        <v>3.84</v>
      </c>
      <c r="CB333" s="9">
        <f t="shared" si="176"/>
        <v>4.7632</v>
      </c>
      <c r="CC333" s="10">
        <v>1.325</v>
      </c>
      <c r="CD333" s="20">
        <v>1.2</v>
      </c>
      <c r="CE333" s="21">
        <f t="shared" si="177"/>
        <v>52188.1626559098</v>
      </c>
    </row>
    <row r="334" s="1" customFormat="1" customHeight="1" spans="5:83">
      <c r="Z334" s="12">
        <v>34993</v>
      </c>
      <c r="AA334" s="12">
        <v>0</v>
      </c>
      <c r="AB334" s="13">
        <v>1.35</v>
      </c>
      <c r="AC334" s="14">
        <v>1</v>
      </c>
      <c r="AD334" s="15">
        <f t="shared" si="166"/>
        <v>0</v>
      </c>
      <c r="AE334" s="12">
        <v>1</v>
      </c>
      <c r="AF334" s="12">
        <v>530</v>
      </c>
      <c r="AG334" s="12">
        <v>1.83</v>
      </c>
      <c r="AH334" s="19">
        <f t="shared" si="167"/>
        <v>4.08691699604743</v>
      </c>
      <c r="AI334" s="20">
        <v>0</v>
      </c>
      <c r="AJ334" s="12">
        <v>0.98</v>
      </c>
      <c r="AK334" s="12">
        <v>3.04</v>
      </c>
      <c r="AL334" s="9">
        <f t="shared" si="168"/>
        <v>3.9792</v>
      </c>
      <c r="AM334" s="10">
        <v>1.325</v>
      </c>
      <c r="AN334" s="20">
        <v>1</v>
      </c>
      <c r="AO334" s="21">
        <f t="shared" si="169"/>
        <v>0</v>
      </c>
      <c r="AU334" s="12">
        <v>40871</v>
      </c>
      <c r="AV334" s="12">
        <v>0.0253</v>
      </c>
      <c r="AW334" s="13">
        <v>1.35</v>
      </c>
      <c r="AX334" s="14">
        <v>1</v>
      </c>
      <c r="AY334" s="15">
        <f t="shared" si="170"/>
        <v>1395.949005</v>
      </c>
      <c r="AZ334" s="12">
        <v>1</v>
      </c>
      <c r="BA334" s="12">
        <v>530</v>
      </c>
      <c r="BB334" s="12">
        <v>1.83</v>
      </c>
      <c r="BC334" s="19">
        <f t="shared" si="171"/>
        <v>4.08691699604743</v>
      </c>
      <c r="BD334" s="20">
        <v>0</v>
      </c>
      <c r="BE334" s="12">
        <v>0.98</v>
      </c>
      <c r="BF334" s="12">
        <v>3.04</v>
      </c>
      <c r="BG334" s="9">
        <f t="shared" si="172"/>
        <v>3.9792</v>
      </c>
      <c r="BH334" s="10">
        <v>1.325</v>
      </c>
      <c r="BI334" s="22">
        <v>1.085</v>
      </c>
      <c r="BJ334" s="21">
        <f t="shared" si="173"/>
        <v>32636.7387682344</v>
      </c>
      <c r="BP334" s="12">
        <v>40871</v>
      </c>
      <c r="BQ334" s="12">
        <v>0.0299</v>
      </c>
      <c r="BR334" s="13">
        <v>1.35</v>
      </c>
      <c r="BS334" s="14">
        <v>1</v>
      </c>
      <c r="BT334" s="15">
        <f t="shared" si="174"/>
        <v>1649.757915</v>
      </c>
      <c r="BU334" s="12">
        <v>1</v>
      </c>
      <c r="BV334" s="12">
        <v>530</v>
      </c>
      <c r="BW334" s="12">
        <v>1.92</v>
      </c>
      <c r="BX334" s="19">
        <f t="shared" si="175"/>
        <v>4.17691699604743</v>
      </c>
      <c r="BY334" s="20">
        <v>0</v>
      </c>
      <c r="BZ334" s="12">
        <v>0.98</v>
      </c>
      <c r="CA334" s="12">
        <v>3.84</v>
      </c>
      <c r="CB334" s="9">
        <f t="shared" si="176"/>
        <v>4.7632</v>
      </c>
      <c r="CC334" s="10">
        <v>1.325</v>
      </c>
      <c r="CD334" s="20">
        <v>1.2</v>
      </c>
      <c r="CE334" s="21">
        <f t="shared" si="177"/>
        <v>52188.1626559098</v>
      </c>
    </row>
    <row r="335" s="1" customFormat="1" customHeight="1" spans="5:83">
      <c r="Z335" s="12">
        <v>34993</v>
      </c>
      <c r="AA335" s="12">
        <v>0</v>
      </c>
      <c r="AB335" s="13">
        <v>1.35</v>
      </c>
      <c r="AC335" s="14">
        <v>1</v>
      </c>
      <c r="AD335" s="15">
        <f t="shared" si="166"/>
        <v>0</v>
      </c>
      <c r="AE335" s="12">
        <v>1</v>
      </c>
      <c r="AF335" s="12">
        <v>530</v>
      </c>
      <c r="AG335" s="12">
        <v>1.83</v>
      </c>
      <c r="AH335" s="19">
        <f t="shared" si="167"/>
        <v>4.08691699604743</v>
      </c>
      <c r="AI335" s="20">
        <v>0</v>
      </c>
      <c r="AJ335" s="12">
        <v>0.98</v>
      </c>
      <c r="AK335" s="12">
        <v>3.04</v>
      </c>
      <c r="AL335" s="9">
        <f t="shared" si="168"/>
        <v>3.9792</v>
      </c>
      <c r="AM335" s="10">
        <v>1.325</v>
      </c>
      <c r="AN335" s="20">
        <v>1</v>
      </c>
      <c r="AO335" s="21">
        <f t="shared" si="169"/>
        <v>0</v>
      </c>
      <c r="AU335" s="12">
        <v>40871</v>
      </c>
      <c r="AV335" s="12">
        <v>0.0253</v>
      </c>
      <c r="AW335" s="13">
        <v>1.35</v>
      </c>
      <c r="AX335" s="14">
        <v>1</v>
      </c>
      <c r="AY335" s="15">
        <f t="shared" si="170"/>
        <v>1395.949005</v>
      </c>
      <c r="AZ335" s="12">
        <v>1</v>
      </c>
      <c r="BA335" s="12">
        <v>530</v>
      </c>
      <c r="BB335" s="12">
        <v>1.83</v>
      </c>
      <c r="BC335" s="19">
        <f t="shared" si="171"/>
        <v>4.08691699604743</v>
      </c>
      <c r="BD335" s="20">
        <v>0</v>
      </c>
      <c r="BE335" s="12">
        <v>0.98</v>
      </c>
      <c r="BF335" s="12">
        <v>3.04</v>
      </c>
      <c r="BG335" s="9">
        <f t="shared" si="172"/>
        <v>3.9792</v>
      </c>
      <c r="BH335" s="10">
        <v>1.325</v>
      </c>
      <c r="BI335" s="22">
        <v>1.085</v>
      </c>
      <c r="BJ335" s="21">
        <f t="shared" si="173"/>
        <v>32636.7387682344</v>
      </c>
      <c r="BP335" s="12">
        <v>40871</v>
      </c>
      <c r="BQ335" s="12">
        <v>0.0299</v>
      </c>
      <c r="BR335" s="13">
        <v>1.35</v>
      </c>
      <c r="BS335" s="14">
        <v>1</v>
      </c>
      <c r="BT335" s="15">
        <f t="shared" si="174"/>
        <v>1649.757915</v>
      </c>
      <c r="BU335" s="12">
        <v>1</v>
      </c>
      <c r="BV335" s="12">
        <v>530</v>
      </c>
      <c r="BW335" s="12">
        <v>1.92</v>
      </c>
      <c r="BX335" s="19">
        <f t="shared" si="175"/>
        <v>4.17691699604743</v>
      </c>
      <c r="BY335" s="20">
        <v>0</v>
      </c>
      <c r="BZ335" s="12">
        <v>0.98</v>
      </c>
      <c r="CA335" s="12">
        <v>3.84</v>
      </c>
      <c r="CB335" s="9">
        <f t="shared" si="176"/>
        <v>4.7632</v>
      </c>
      <c r="CC335" s="10">
        <v>1.325</v>
      </c>
      <c r="CD335" s="20">
        <v>1.2</v>
      </c>
      <c r="CE335" s="21">
        <f t="shared" si="177"/>
        <v>52188.1626559098</v>
      </c>
    </row>
    <row r="336" s="1" customFormat="1" customHeight="1" spans="5:83">
      <c r="Z336" s="12">
        <v>34993</v>
      </c>
      <c r="AA336" s="12">
        <v>0</v>
      </c>
      <c r="AB336" s="13">
        <v>1.35</v>
      </c>
      <c r="AC336" s="14">
        <v>1</v>
      </c>
      <c r="AD336" s="15">
        <f t="shared" si="166"/>
        <v>0</v>
      </c>
      <c r="AE336" s="12">
        <v>1</v>
      </c>
      <c r="AF336" s="12">
        <v>530</v>
      </c>
      <c r="AG336" s="12">
        <v>1.83</v>
      </c>
      <c r="AH336" s="19">
        <f t="shared" si="167"/>
        <v>4.08691699604743</v>
      </c>
      <c r="AI336" s="20">
        <v>0</v>
      </c>
      <c r="AJ336" s="12">
        <v>0.98</v>
      </c>
      <c r="AK336" s="12">
        <v>3.04</v>
      </c>
      <c r="AL336" s="9">
        <f t="shared" si="168"/>
        <v>3.9792</v>
      </c>
      <c r="AM336" s="10">
        <v>1.325</v>
      </c>
      <c r="AN336" s="20">
        <v>1</v>
      </c>
      <c r="AO336" s="21">
        <f t="shared" si="169"/>
        <v>0</v>
      </c>
      <c r="AU336" s="12">
        <v>40871</v>
      </c>
      <c r="AV336" s="12">
        <v>0.0253</v>
      </c>
      <c r="AW336" s="13">
        <v>1.35</v>
      </c>
      <c r="AX336" s="14">
        <v>1</v>
      </c>
      <c r="AY336" s="15">
        <f t="shared" si="170"/>
        <v>1395.949005</v>
      </c>
      <c r="AZ336" s="12">
        <v>1</v>
      </c>
      <c r="BA336" s="12">
        <v>530</v>
      </c>
      <c r="BB336" s="12">
        <v>1.83</v>
      </c>
      <c r="BC336" s="19">
        <f t="shared" si="171"/>
        <v>4.08691699604743</v>
      </c>
      <c r="BD336" s="20">
        <v>0</v>
      </c>
      <c r="BE336" s="12">
        <v>0.98</v>
      </c>
      <c r="BF336" s="12">
        <v>3.04</v>
      </c>
      <c r="BG336" s="9">
        <f t="shared" si="172"/>
        <v>3.9792</v>
      </c>
      <c r="BH336" s="10">
        <v>1.325</v>
      </c>
      <c r="BI336" s="22">
        <v>1.085</v>
      </c>
      <c r="BJ336" s="21">
        <f t="shared" si="173"/>
        <v>32636.7387682344</v>
      </c>
      <c r="BP336" s="12">
        <v>40871</v>
      </c>
      <c r="BQ336" s="12">
        <v>0.0299</v>
      </c>
      <c r="BR336" s="13">
        <v>1.35</v>
      </c>
      <c r="BS336" s="14">
        <v>1</v>
      </c>
      <c r="BT336" s="15">
        <f t="shared" si="174"/>
        <v>1649.757915</v>
      </c>
      <c r="BU336" s="12">
        <v>1</v>
      </c>
      <c r="BV336" s="12">
        <v>530</v>
      </c>
      <c r="BW336" s="12">
        <v>1.92</v>
      </c>
      <c r="BX336" s="19">
        <f t="shared" si="175"/>
        <v>4.17691699604743</v>
      </c>
      <c r="BY336" s="20">
        <v>0</v>
      </c>
      <c r="BZ336" s="12">
        <v>0.98</v>
      </c>
      <c r="CA336" s="12">
        <v>3.84</v>
      </c>
      <c r="CB336" s="9">
        <f t="shared" si="176"/>
        <v>4.7632</v>
      </c>
      <c r="CC336" s="10">
        <v>1.325</v>
      </c>
      <c r="CD336" s="20">
        <v>1.2</v>
      </c>
      <c r="CE336" s="21">
        <f t="shared" si="177"/>
        <v>52188.1626559098</v>
      </c>
    </row>
    <row r="337" s="1" customFormat="1" customHeight="1" spans="26:83">
      <c r="Z337" s="28" t="s">
        <v>31</v>
      </c>
      <c r="AA337" s="29"/>
      <c r="AB337" s="29"/>
      <c r="AC337" s="29"/>
      <c r="AD337" s="29"/>
      <c r="AE337" s="29"/>
      <c r="AF337" s="29"/>
      <c r="AG337" s="29"/>
      <c r="AH337" s="30">
        <f>SUM(AO312:AO336)</f>
        <v>699280.471706061</v>
      </c>
      <c r="AI337" s="30"/>
      <c r="AJ337" s="30"/>
      <c r="AK337" s="30"/>
      <c r="AL337" s="30"/>
      <c r="AM337" s="30"/>
      <c r="AN337" s="30"/>
      <c r="AO337" s="30"/>
      <c r="AU337" s="28" t="s">
        <v>31</v>
      </c>
      <c r="AV337" s="29"/>
      <c r="AW337" s="29"/>
      <c r="AX337" s="29"/>
      <c r="AY337" s="29"/>
      <c r="AZ337" s="29"/>
      <c r="BA337" s="29"/>
      <c r="BB337" s="29"/>
      <c r="BC337" s="30">
        <f>SUM(BJ312:BJ336)</f>
        <v>1325280.46170186</v>
      </c>
      <c r="BD337" s="30"/>
      <c r="BE337" s="30"/>
      <c r="BF337" s="30"/>
      <c r="BG337" s="30"/>
      <c r="BH337" s="30"/>
      <c r="BI337" s="30"/>
      <c r="BJ337" s="30"/>
      <c r="BP337" s="28" t="s">
        <v>31</v>
      </c>
      <c r="BQ337" s="29"/>
      <c r="BR337" s="29"/>
      <c r="BS337" s="29"/>
      <c r="BT337" s="29"/>
      <c r="BU337" s="29"/>
      <c r="BV337" s="29"/>
      <c r="BW337" s="29"/>
      <c r="BX337" s="30">
        <f>SUM(CE312:CE336)</f>
        <v>2197225.37544245</v>
      </c>
      <c r="BY337" s="30"/>
      <c r="BZ337" s="30"/>
      <c r="CA337" s="30"/>
      <c r="CB337" s="30"/>
      <c r="CC337" s="30"/>
      <c r="CD337" s="30"/>
      <c r="CE337" s="30"/>
    </row>
    <row r="338" s="1" customFormat="1" customHeight="1" spans="26:83">
      <c r="Z338" s="29"/>
      <c r="AA338" s="29"/>
      <c r="AB338" s="29"/>
      <c r="AC338" s="29"/>
      <c r="AD338" s="29"/>
      <c r="AE338" s="29"/>
      <c r="AF338" s="29"/>
      <c r="AG338" s="29"/>
      <c r="AH338" s="30"/>
      <c r="AI338" s="30"/>
      <c r="AJ338" s="30"/>
      <c r="AK338" s="30"/>
      <c r="AL338" s="30"/>
      <c r="AM338" s="30"/>
      <c r="AN338" s="30"/>
      <c r="AO338" s="30"/>
      <c r="AU338" s="29"/>
      <c r="AV338" s="29"/>
      <c r="AW338" s="29"/>
      <c r="AX338" s="29"/>
      <c r="AY338" s="29"/>
      <c r="AZ338" s="29"/>
      <c r="BA338" s="29"/>
      <c r="BB338" s="29"/>
      <c r="BC338" s="30"/>
      <c r="BD338" s="30"/>
      <c r="BE338" s="30"/>
      <c r="BF338" s="30"/>
      <c r="BG338" s="30"/>
      <c r="BH338" s="30"/>
      <c r="BI338" s="30"/>
      <c r="BJ338" s="30"/>
      <c r="BP338" s="29"/>
      <c r="BQ338" s="29"/>
      <c r="BR338" s="29"/>
      <c r="BS338" s="29"/>
      <c r="BT338" s="29"/>
      <c r="BU338" s="29"/>
      <c r="BV338" s="29"/>
      <c r="BW338" s="29"/>
      <c r="BX338" s="30"/>
      <c r="BY338" s="30"/>
      <c r="BZ338" s="30"/>
      <c r="CA338" s="30"/>
      <c r="CB338" s="30"/>
      <c r="CC338" s="30"/>
      <c r="CD338" s="30"/>
      <c r="CE338" s="30"/>
    </row>
    <row r="339" s="1" customFormat="1" customHeight="1" spans="26:83"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</row>
    <row r="340" s="1" customFormat="1" customHeight="1" spans="26:83">
      <c r="Z340" s="15" t="s">
        <v>6</v>
      </c>
      <c r="AA340" s="15"/>
      <c r="AB340" s="15"/>
      <c r="AC340" s="15"/>
      <c r="AD340" s="15"/>
      <c r="AE340" s="9" t="s">
        <v>32</v>
      </c>
      <c r="AF340" s="9"/>
      <c r="AG340" s="9"/>
      <c r="AH340" s="9"/>
      <c r="AI340" s="10" t="s">
        <v>33</v>
      </c>
      <c r="AJ340" s="10"/>
      <c r="AK340" s="31" t="s">
        <v>12</v>
      </c>
      <c r="AL340"/>
      <c r="AM340"/>
      <c r="AN340"/>
      <c r="AO340"/>
      <c r="AU340" s="15" t="s">
        <v>6</v>
      </c>
      <c r="AV340" s="15"/>
      <c r="AW340" s="15"/>
      <c r="AX340" s="15"/>
      <c r="AY340" s="15"/>
      <c r="AZ340" s="9" t="s">
        <v>32</v>
      </c>
      <c r="BA340" s="9"/>
      <c r="BB340" s="9"/>
      <c r="BC340" s="9"/>
      <c r="BD340" s="10" t="s">
        <v>33</v>
      </c>
      <c r="BE340" s="10"/>
      <c r="BF340" s="31" t="s">
        <v>12</v>
      </c>
      <c r="BG340"/>
      <c r="BH340"/>
      <c r="BI340"/>
      <c r="BJ340"/>
      <c r="BP340" s="15" t="s">
        <v>6</v>
      </c>
      <c r="BQ340" s="15"/>
      <c r="BR340" s="15"/>
      <c r="BS340" s="15"/>
      <c r="BT340" s="15"/>
      <c r="BU340" s="9" t="s">
        <v>32</v>
      </c>
      <c r="BV340" s="9"/>
      <c r="BW340" s="9"/>
      <c r="BX340" s="9"/>
      <c r="BY340" s="10" t="s">
        <v>33</v>
      </c>
      <c r="BZ340" s="10"/>
      <c r="CA340" s="31" t="s">
        <v>12</v>
      </c>
      <c r="CB340"/>
      <c r="CC340"/>
      <c r="CD340"/>
      <c r="CE340"/>
    </row>
    <row r="341" s="1" customFormat="1" customHeight="1" spans="26:83">
      <c r="Z341" s="12" t="s">
        <v>34</v>
      </c>
      <c r="AA341" s="12" t="s">
        <v>16</v>
      </c>
      <c r="AB341" s="32" t="s">
        <v>35</v>
      </c>
      <c r="AC341" s="33" t="s">
        <v>36</v>
      </c>
      <c r="AD341" s="15" t="s">
        <v>6</v>
      </c>
      <c r="AE341" s="12" t="s">
        <v>37</v>
      </c>
      <c r="AF341" s="12" t="s">
        <v>23</v>
      </c>
      <c r="AG341" s="12" t="s">
        <v>24</v>
      </c>
      <c r="AH341" s="9" t="s">
        <v>38</v>
      </c>
      <c r="AI341" s="12" t="s">
        <v>26</v>
      </c>
      <c r="AJ341" s="12" t="s">
        <v>39</v>
      </c>
      <c r="AK341" s="31"/>
      <c r="AL341"/>
      <c r="AM341"/>
      <c r="AN341"/>
      <c r="AO341"/>
      <c r="AU341" s="12" t="s">
        <v>34</v>
      </c>
      <c r="AV341" s="12" t="s">
        <v>16</v>
      </c>
      <c r="AW341" s="32" t="s">
        <v>35</v>
      </c>
      <c r="AX341" s="33" t="s">
        <v>36</v>
      </c>
      <c r="AY341" s="15" t="s">
        <v>6</v>
      </c>
      <c r="AZ341" s="12" t="s">
        <v>37</v>
      </c>
      <c r="BA341" s="12" t="s">
        <v>23</v>
      </c>
      <c r="BB341" s="12" t="s">
        <v>24</v>
      </c>
      <c r="BC341" s="9" t="s">
        <v>38</v>
      </c>
      <c r="BD341" s="12" t="s">
        <v>26</v>
      </c>
      <c r="BE341" s="12" t="s">
        <v>39</v>
      </c>
      <c r="BF341" s="31"/>
      <c r="BG341"/>
      <c r="BH341"/>
      <c r="BI341"/>
      <c r="BJ341"/>
      <c r="BP341" s="12" t="s">
        <v>34</v>
      </c>
      <c r="BQ341" s="12" t="s">
        <v>16</v>
      </c>
      <c r="BR341" s="32" t="s">
        <v>35</v>
      </c>
      <c r="BS341" s="33" t="s">
        <v>36</v>
      </c>
      <c r="BT341" s="15" t="s">
        <v>6</v>
      </c>
      <c r="BU341" s="12" t="s">
        <v>37</v>
      </c>
      <c r="BV341" s="12" t="s">
        <v>23</v>
      </c>
      <c r="BW341" s="12" t="s">
        <v>24</v>
      </c>
      <c r="BX341" s="9" t="s">
        <v>38</v>
      </c>
      <c r="BY341" s="12" t="s">
        <v>26</v>
      </c>
      <c r="BZ341" s="12" t="s">
        <v>39</v>
      </c>
      <c r="CA341" s="31"/>
      <c r="CB341"/>
      <c r="CC341"/>
      <c r="CD341"/>
      <c r="CE341"/>
    </row>
    <row r="342" s="1" customFormat="1" customHeight="1" spans="26:83">
      <c r="Z342" s="12">
        <v>1197</v>
      </c>
      <c r="AA342" s="12">
        <v>1454</v>
      </c>
      <c r="AB342" s="32">
        <v>0.52</v>
      </c>
      <c r="AC342" s="33">
        <v>1.05</v>
      </c>
      <c r="AD342" s="34">
        <f t="shared" ref="AD342:AD355" si="178">Z342*AB342+AA342*AC342</f>
        <v>2149.14</v>
      </c>
      <c r="AE342" s="12">
        <v>1</v>
      </c>
      <c r="AF342" s="12">
        <v>0.89</v>
      </c>
      <c r="AG342" s="12">
        <v>3.21</v>
      </c>
      <c r="AH342" s="35">
        <f t="shared" ref="AH342:AH355" si="179">1+AF342*AG342</f>
        <v>3.8569</v>
      </c>
      <c r="AI342" s="12">
        <v>1.325</v>
      </c>
      <c r="AJ342" s="12">
        <v>0.5</v>
      </c>
      <c r="AK342" s="36">
        <f t="shared" ref="AK342:AK355" si="180">AD342*AE342*AH342*AI342*AJ342</f>
        <v>5491.474468725</v>
      </c>
      <c r="AL342"/>
      <c r="AM342"/>
      <c r="AN342"/>
      <c r="AO342"/>
      <c r="AU342" s="12">
        <v>1197</v>
      </c>
      <c r="AV342" s="12">
        <v>1597</v>
      </c>
      <c r="AW342" s="32">
        <v>0.52</v>
      </c>
      <c r="AX342" s="33">
        <v>1.05</v>
      </c>
      <c r="AY342" s="34">
        <f t="shared" ref="AY342:AY355" si="181">AU342*AW342+AV342*AX342</f>
        <v>2299.29</v>
      </c>
      <c r="AZ342" s="12">
        <v>1</v>
      </c>
      <c r="BA342" s="12">
        <v>0.89</v>
      </c>
      <c r="BB342" s="12">
        <v>3.21</v>
      </c>
      <c r="BC342" s="35">
        <f t="shared" ref="BC342:BC355" si="182">1+BA342*BB342</f>
        <v>3.8569</v>
      </c>
      <c r="BD342" s="12">
        <v>1.325</v>
      </c>
      <c r="BE342" s="12">
        <v>0.5</v>
      </c>
      <c r="BF342" s="36">
        <f t="shared" ref="BF342:BF355" si="183">AY342*AZ342*BC342*BD342*BE342</f>
        <v>5875.1371856625</v>
      </c>
      <c r="BG342"/>
      <c r="BH342"/>
      <c r="BI342"/>
      <c r="BJ342"/>
      <c r="BP342" s="12">
        <v>1197</v>
      </c>
      <c r="BQ342" s="12">
        <v>1597</v>
      </c>
      <c r="BR342" s="32">
        <v>0.52</v>
      </c>
      <c r="BS342" s="33">
        <v>1.05</v>
      </c>
      <c r="BT342" s="34">
        <f t="shared" ref="BT342:BT355" si="184">BP342*BR342+BQ342*BS342</f>
        <v>2299.29</v>
      </c>
      <c r="BU342" s="12">
        <v>1</v>
      </c>
      <c r="BV342" s="12">
        <v>0.89</v>
      </c>
      <c r="BW342" s="12">
        <v>4.01</v>
      </c>
      <c r="BX342" s="35">
        <f t="shared" ref="BX342:BX355" si="185">1+BV342*BW342</f>
        <v>4.5689</v>
      </c>
      <c r="BY342" s="12">
        <v>1.325</v>
      </c>
      <c r="BZ342" s="12">
        <v>0.5</v>
      </c>
      <c r="CA342" s="36">
        <f t="shared" ref="CA342:CA355" si="186">BT342*BU342*BX342*BY342*BZ342</f>
        <v>6959.7122786625</v>
      </c>
      <c r="CB342"/>
      <c r="CC342"/>
      <c r="CD342"/>
      <c r="CE342"/>
    </row>
    <row r="343" s="1" customFormat="1" customHeight="1" spans="26:83">
      <c r="Z343" s="12">
        <v>1197</v>
      </c>
      <c r="AA343" s="12">
        <v>1454</v>
      </c>
      <c r="AB343" s="32">
        <v>0.68</v>
      </c>
      <c r="AC343" s="33">
        <v>1.36</v>
      </c>
      <c r="AD343" s="34">
        <f t="shared" si="178"/>
        <v>2791.4</v>
      </c>
      <c r="AE343" s="12">
        <v>1</v>
      </c>
      <c r="AF343" s="12">
        <v>0.89</v>
      </c>
      <c r="AG343" s="12">
        <v>3.21</v>
      </c>
      <c r="AH343" s="35">
        <f t="shared" si="179"/>
        <v>3.8569</v>
      </c>
      <c r="AI343" s="12">
        <v>1.325</v>
      </c>
      <c r="AJ343" s="12">
        <v>0.5</v>
      </c>
      <c r="AK343" s="36">
        <f t="shared" si="180"/>
        <v>7132.57481225</v>
      </c>
      <c r="AL343"/>
      <c r="AM343"/>
      <c r="AN343"/>
      <c r="AO343"/>
      <c r="AU343" s="12">
        <v>1197</v>
      </c>
      <c r="AV343" s="12">
        <v>1597</v>
      </c>
      <c r="AW343" s="32">
        <v>0.68</v>
      </c>
      <c r="AX343" s="33">
        <v>1.36</v>
      </c>
      <c r="AY343" s="34">
        <f t="shared" si="181"/>
        <v>2985.88</v>
      </c>
      <c r="AZ343" s="12">
        <v>1</v>
      </c>
      <c r="BA343" s="12">
        <v>0.89</v>
      </c>
      <c r="BB343" s="12">
        <v>3.21</v>
      </c>
      <c r="BC343" s="35">
        <f t="shared" si="182"/>
        <v>3.8569</v>
      </c>
      <c r="BD343" s="12">
        <v>1.325</v>
      </c>
      <c r="BE343" s="12">
        <v>0.5</v>
      </c>
      <c r="BF343" s="36">
        <f t="shared" si="183"/>
        <v>7629.50937895</v>
      </c>
      <c r="BG343"/>
      <c r="BH343"/>
      <c r="BI343"/>
      <c r="BJ343"/>
      <c r="BP343" s="12">
        <v>1197</v>
      </c>
      <c r="BQ343" s="12">
        <v>1597</v>
      </c>
      <c r="BR343" s="32">
        <v>0.68</v>
      </c>
      <c r="BS343" s="33">
        <v>1.36</v>
      </c>
      <c r="BT343" s="34">
        <f t="shared" si="184"/>
        <v>2985.88</v>
      </c>
      <c r="BU343" s="12">
        <v>1</v>
      </c>
      <c r="BV343" s="12">
        <v>0.89</v>
      </c>
      <c r="BW343" s="12">
        <v>4.01</v>
      </c>
      <c r="BX343" s="35">
        <f t="shared" si="185"/>
        <v>4.5689</v>
      </c>
      <c r="BY343" s="12">
        <v>1.325</v>
      </c>
      <c r="BZ343" s="12">
        <v>0.5</v>
      </c>
      <c r="CA343" s="36">
        <f t="shared" si="186"/>
        <v>9037.94897495</v>
      </c>
      <c r="CB343"/>
      <c r="CC343"/>
      <c r="CD343"/>
      <c r="CE343"/>
    </row>
    <row r="344" s="1" customFormat="1" customHeight="1" spans="26:83">
      <c r="Z344" s="12">
        <v>1197</v>
      </c>
      <c r="AA344" s="12">
        <v>1454</v>
      </c>
      <c r="AB344" s="32">
        <v>0.52</v>
      </c>
      <c r="AC344" s="33">
        <v>1.05</v>
      </c>
      <c r="AD344" s="34">
        <f t="shared" si="178"/>
        <v>2149.14</v>
      </c>
      <c r="AE344" s="12">
        <v>1</v>
      </c>
      <c r="AF344" s="12">
        <v>0.89</v>
      </c>
      <c r="AG344" s="12">
        <v>3.21</v>
      </c>
      <c r="AH344" s="35">
        <f t="shared" si="179"/>
        <v>3.8569</v>
      </c>
      <c r="AI344" s="12">
        <v>1.325</v>
      </c>
      <c r="AJ344" s="12">
        <v>0.5</v>
      </c>
      <c r="AK344" s="36">
        <f t="shared" si="180"/>
        <v>5491.474468725</v>
      </c>
      <c r="AL344"/>
      <c r="AM344"/>
      <c r="AN344"/>
      <c r="AO344"/>
      <c r="AU344" s="12">
        <v>1197</v>
      </c>
      <c r="AV344" s="12">
        <v>1597</v>
      </c>
      <c r="AW344" s="32">
        <v>0.52</v>
      </c>
      <c r="AX344" s="33">
        <v>1.05</v>
      </c>
      <c r="AY344" s="34">
        <f t="shared" si="181"/>
        <v>2299.29</v>
      </c>
      <c r="AZ344" s="12">
        <v>1</v>
      </c>
      <c r="BA344" s="12">
        <v>0.89</v>
      </c>
      <c r="BB344" s="12">
        <v>3.21</v>
      </c>
      <c r="BC344" s="35">
        <f t="shared" si="182"/>
        <v>3.8569</v>
      </c>
      <c r="BD344" s="12">
        <v>1.325</v>
      </c>
      <c r="BE344" s="12">
        <v>0.5</v>
      </c>
      <c r="BF344" s="36">
        <f t="shared" si="183"/>
        <v>5875.1371856625</v>
      </c>
      <c r="BG344"/>
      <c r="BH344"/>
      <c r="BI344"/>
      <c r="BJ344"/>
      <c r="BP344" s="12">
        <v>1197</v>
      </c>
      <c r="BQ344" s="12">
        <v>1597</v>
      </c>
      <c r="BR344" s="32">
        <v>0.52</v>
      </c>
      <c r="BS344" s="33">
        <v>1.05</v>
      </c>
      <c r="BT344" s="34">
        <f t="shared" si="184"/>
        <v>2299.29</v>
      </c>
      <c r="BU344" s="12">
        <v>1</v>
      </c>
      <c r="BV344" s="12">
        <v>0.89</v>
      </c>
      <c r="BW344" s="12">
        <v>4.01</v>
      </c>
      <c r="BX344" s="35">
        <f t="shared" si="185"/>
        <v>4.5689</v>
      </c>
      <c r="BY344" s="12">
        <v>1.325</v>
      </c>
      <c r="BZ344" s="12">
        <v>0.5</v>
      </c>
      <c r="CA344" s="36">
        <f t="shared" si="186"/>
        <v>6959.7122786625</v>
      </c>
      <c r="CB344"/>
      <c r="CC344"/>
      <c r="CD344"/>
      <c r="CE344"/>
    </row>
    <row r="345" s="1" customFormat="1" customHeight="1" spans="26:83">
      <c r="Z345" s="12">
        <v>1197</v>
      </c>
      <c r="AA345" s="12">
        <v>1454</v>
      </c>
      <c r="AB345" s="32">
        <v>0.68</v>
      </c>
      <c r="AC345" s="33">
        <v>1.36</v>
      </c>
      <c r="AD345" s="34">
        <f t="shared" si="178"/>
        <v>2791.4</v>
      </c>
      <c r="AE345" s="12">
        <v>1</v>
      </c>
      <c r="AF345" s="12">
        <v>0.89</v>
      </c>
      <c r="AG345" s="12">
        <v>3.21</v>
      </c>
      <c r="AH345" s="35">
        <f t="shared" si="179"/>
        <v>3.8569</v>
      </c>
      <c r="AI345" s="12">
        <v>1.325</v>
      </c>
      <c r="AJ345" s="12">
        <v>0.5</v>
      </c>
      <c r="AK345" s="36">
        <f t="shared" si="180"/>
        <v>7132.57481225</v>
      </c>
      <c r="AL345"/>
      <c r="AM345"/>
      <c r="AN345"/>
      <c r="AO345"/>
      <c r="AU345" s="12">
        <v>1197</v>
      </c>
      <c r="AV345" s="12">
        <v>1597</v>
      </c>
      <c r="AW345" s="32">
        <v>0.68</v>
      </c>
      <c r="AX345" s="33">
        <v>1.36</v>
      </c>
      <c r="AY345" s="34">
        <f t="shared" si="181"/>
        <v>2985.88</v>
      </c>
      <c r="AZ345" s="12">
        <v>1</v>
      </c>
      <c r="BA345" s="12">
        <v>0.89</v>
      </c>
      <c r="BB345" s="12">
        <v>3.21</v>
      </c>
      <c r="BC345" s="35">
        <f t="shared" si="182"/>
        <v>3.8569</v>
      </c>
      <c r="BD345" s="12">
        <v>1.325</v>
      </c>
      <c r="BE345" s="12">
        <v>0.5</v>
      </c>
      <c r="BF345" s="36">
        <f t="shared" si="183"/>
        <v>7629.50937895</v>
      </c>
      <c r="BG345"/>
      <c r="BH345"/>
      <c r="BI345"/>
      <c r="BJ345"/>
      <c r="BP345" s="12">
        <v>1197</v>
      </c>
      <c r="BQ345" s="12">
        <v>1597</v>
      </c>
      <c r="BR345" s="32">
        <v>0.68</v>
      </c>
      <c r="BS345" s="33">
        <v>1.36</v>
      </c>
      <c r="BT345" s="34">
        <f t="shared" si="184"/>
        <v>2985.88</v>
      </c>
      <c r="BU345" s="12">
        <v>1</v>
      </c>
      <c r="BV345" s="12">
        <v>0.89</v>
      </c>
      <c r="BW345" s="12">
        <v>4.01</v>
      </c>
      <c r="BX345" s="35">
        <f t="shared" si="185"/>
        <v>4.5689</v>
      </c>
      <c r="BY345" s="12">
        <v>1.325</v>
      </c>
      <c r="BZ345" s="12">
        <v>0.5</v>
      </c>
      <c r="CA345" s="36">
        <f t="shared" si="186"/>
        <v>9037.94897495</v>
      </c>
      <c r="CB345"/>
      <c r="CC345"/>
      <c r="CD345"/>
      <c r="CE345"/>
    </row>
    <row r="346" s="1" customFormat="1" customHeight="1" spans="26:83">
      <c r="Z346" s="12">
        <v>1197</v>
      </c>
      <c r="AA346" s="12">
        <v>1454</v>
      </c>
      <c r="AB346" s="32">
        <v>0.52</v>
      </c>
      <c r="AC346" s="33">
        <v>1.05</v>
      </c>
      <c r="AD346" s="34">
        <f t="shared" si="178"/>
        <v>2149.14</v>
      </c>
      <c r="AE346" s="12">
        <v>1</v>
      </c>
      <c r="AF346" s="12">
        <v>0.89</v>
      </c>
      <c r="AG346" s="12">
        <v>3.21</v>
      </c>
      <c r="AH346" s="35">
        <f t="shared" si="179"/>
        <v>3.8569</v>
      </c>
      <c r="AI346" s="12">
        <v>1.325</v>
      </c>
      <c r="AJ346" s="12">
        <v>0.5</v>
      </c>
      <c r="AK346" s="36">
        <f t="shared" si="180"/>
        <v>5491.474468725</v>
      </c>
      <c r="AL346"/>
      <c r="AM346"/>
      <c r="AN346"/>
      <c r="AO346"/>
      <c r="AU346" s="12">
        <v>1197</v>
      </c>
      <c r="AV346" s="12">
        <v>1597</v>
      </c>
      <c r="AW346" s="32">
        <v>0.52</v>
      </c>
      <c r="AX346" s="33">
        <v>1.05</v>
      </c>
      <c r="AY346" s="34">
        <f t="shared" si="181"/>
        <v>2299.29</v>
      </c>
      <c r="AZ346" s="12">
        <v>1</v>
      </c>
      <c r="BA346" s="12">
        <v>0.89</v>
      </c>
      <c r="BB346" s="12">
        <v>3.21</v>
      </c>
      <c r="BC346" s="35">
        <f t="shared" si="182"/>
        <v>3.8569</v>
      </c>
      <c r="BD346" s="12">
        <v>1.325</v>
      </c>
      <c r="BE346" s="12">
        <v>0.5</v>
      </c>
      <c r="BF346" s="36">
        <f t="shared" si="183"/>
        <v>5875.1371856625</v>
      </c>
      <c r="BG346"/>
      <c r="BH346"/>
      <c r="BI346"/>
      <c r="BJ346"/>
      <c r="BP346" s="12">
        <v>1197</v>
      </c>
      <c r="BQ346" s="12">
        <v>1597</v>
      </c>
      <c r="BR346" s="32">
        <v>0.52</v>
      </c>
      <c r="BS346" s="33">
        <v>1.05</v>
      </c>
      <c r="BT346" s="34">
        <f t="shared" si="184"/>
        <v>2299.29</v>
      </c>
      <c r="BU346" s="12">
        <v>1</v>
      </c>
      <c r="BV346" s="12">
        <v>0.89</v>
      </c>
      <c r="BW346" s="12">
        <v>4.01</v>
      </c>
      <c r="BX346" s="35">
        <f t="shared" si="185"/>
        <v>4.5689</v>
      </c>
      <c r="BY346" s="12">
        <v>1.325</v>
      </c>
      <c r="BZ346" s="12">
        <v>0.5</v>
      </c>
      <c r="CA346" s="36">
        <f t="shared" si="186"/>
        <v>6959.7122786625</v>
      </c>
      <c r="CB346"/>
      <c r="CC346"/>
      <c r="CD346"/>
      <c r="CE346"/>
    </row>
    <row r="347" s="1" customFormat="1" customHeight="1" spans="26:83">
      <c r="Z347" s="12">
        <v>1197</v>
      </c>
      <c r="AA347" s="12">
        <v>1454</v>
      </c>
      <c r="AB347" s="32">
        <v>0.68</v>
      </c>
      <c r="AC347" s="33">
        <v>1.36</v>
      </c>
      <c r="AD347" s="34">
        <f t="shared" si="178"/>
        <v>2791.4</v>
      </c>
      <c r="AE347" s="12">
        <v>1</v>
      </c>
      <c r="AF347" s="12">
        <v>0.89</v>
      </c>
      <c r="AG347" s="12">
        <v>3.21</v>
      </c>
      <c r="AH347" s="35">
        <f t="shared" si="179"/>
        <v>3.8569</v>
      </c>
      <c r="AI347" s="12">
        <v>1.325</v>
      </c>
      <c r="AJ347" s="12">
        <v>0.5</v>
      </c>
      <c r="AK347" s="36">
        <f t="shared" si="180"/>
        <v>7132.57481225</v>
      </c>
      <c r="AL347"/>
      <c r="AM347"/>
      <c r="AN347"/>
      <c r="AO347"/>
      <c r="AU347" s="12">
        <v>1197</v>
      </c>
      <c r="AV347" s="12">
        <v>1597</v>
      </c>
      <c r="AW347" s="32">
        <v>0.68</v>
      </c>
      <c r="AX347" s="33">
        <v>1.36</v>
      </c>
      <c r="AY347" s="34">
        <f t="shared" si="181"/>
        <v>2985.88</v>
      </c>
      <c r="AZ347" s="12">
        <v>1</v>
      </c>
      <c r="BA347" s="12">
        <v>0.89</v>
      </c>
      <c r="BB347" s="12">
        <v>3.21</v>
      </c>
      <c r="BC347" s="35">
        <f t="shared" si="182"/>
        <v>3.8569</v>
      </c>
      <c r="BD347" s="12">
        <v>1.325</v>
      </c>
      <c r="BE347" s="12">
        <v>0.5</v>
      </c>
      <c r="BF347" s="36">
        <f t="shared" si="183"/>
        <v>7629.50937895</v>
      </c>
      <c r="BG347"/>
      <c r="BH347"/>
      <c r="BI347"/>
      <c r="BJ347"/>
      <c r="BP347" s="12">
        <v>1197</v>
      </c>
      <c r="BQ347" s="12">
        <v>1597</v>
      </c>
      <c r="BR347" s="32">
        <v>0.68</v>
      </c>
      <c r="BS347" s="33">
        <v>1.36</v>
      </c>
      <c r="BT347" s="34">
        <f t="shared" si="184"/>
        <v>2985.88</v>
      </c>
      <c r="BU347" s="12">
        <v>1</v>
      </c>
      <c r="BV347" s="12">
        <v>0.89</v>
      </c>
      <c r="BW347" s="12">
        <v>4.01</v>
      </c>
      <c r="BX347" s="35">
        <f t="shared" si="185"/>
        <v>4.5689</v>
      </c>
      <c r="BY347" s="12">
        <v>1.325</v>
      </c>
      <c r="BZ347" s="12">
        <v>0.5</v>
      </c>
      <c r="CA347" s="36">
        <f t="shared" si="186"/>
        <v>9037.94897495</v>
      </c>
      <c r="CB347"/>
      <c r="CC347"/>
      <c r="CD347"/>
      <c r="CE347"/>
    </row>
    <row r="348" s="1" customFormat="1" customHeight="1" spans="26:83">
      <c r="Z348" s="12">
        <v>1197</v>
      </c>
      <c r="AA348" s="12">
        <v>1454</v>
      </c>
      <c r="AB348" s="32">
        <v>0.52</v>
      </c>
      <c r="AC348" s="33">
        <v>1.05</v>
      </c>
      <c r="AD348" s="34">
        <f t="shared" si="178"/>
        <v>2149.14</v>
      </c>
      <c r="AE348" s="12">
        <v>1</v>
      </c>
      <c r="AF348" s="12">
        <v>0.89</v>
      </c>
      <c r="AG348" s="12">
        <v>3.21</v>
      </c>
      <c r="AH348" s="35">
        <f t="shared" si="179"/>
        <v>3.8569</v>
      </c>
      <c r="AI348" s="12">
        <v>1.325</v>
      </c>
      <c r="AJ348" s="12">
        <v>0.5</v>
      </c>
      <c r="AK348" s="36">
        <f t="shared" si="180"/>
        <v>5491.474468725</v>
      </c>
      <c r="AL348"/>
      <c r="AM348"/>
      <c r="AN348"/>
      <c r="AO348"/>
      <c r="AU348" s="12">
        <v>1197</v>
      </c>
      <c r="AV348" s="12">
        <v>1597</v>
      </c>
      <c r="AW348" s="32">
        <v>0.52</v>
      </c>
      <c r="AX348" s="33">
        <v>1.05</v>
      </c>
      <c r="AY348" s="34">
        <f t="shared" si="181"/>
        <v>2299.29</v>
      </c>
      <c r="AZ348" s="12">
        <v>1</v>
      </c>
      <c r="BA348" s="12">
        <v>0.89</v>
      </c>
      <c r="BB348" s="12">
        <v>3.21</v>
      </c>
      <c r="BC348" s="35">
        <f t="shared" si="182"/>
        <v>3.8569</v>
      </c>
      <c r="BD348" s="12">
        <v>1.325</v>
      </c>
      <c r="BE348" s="12">
        <v>0.5</v>
      </c>
      <c r="BF348" s="36">
        <f t="shared" si="183"/>
        <v>5875.1371856625</v>
      </c>
      <c r="BG348"/>
      <c r="BH348"/>
      <c r="BI348"/>
      <c r="BJ348"/>
      <c r="BP348" s="12">
        <v>1197</v>
      </c>
      <c r="BQ348" s="12">
        <v>1597</v>
      </c>
      <c r="BR348" s="32">
        <v>0.52</v>
      </c>
      <c r="BS348" s="33">
        <v>1.05</v>
      </c>
      <c r="BT348" s="34">
        <f t="shared" si="184"/>
        <v>2299.29</v>
      </c>
      <c r="BU348" s="12">
        <v>1</v>
      </c>
      <c r="BV348" s="12">
        <v>0.89</v>
      </c>
      <c r="BW348" s="12">
        <v>4.01</v>
      </c>
      <c r="BX348" s="35">
        <f t="shared" si="185"/>
        <v>4.5689</v>
      </c>
      <c r="BY348" s="12">
        <v>1.325</v>
      </c>
      <c r="BZ348" s="12">
        <v>0.5</v>
      </c>
      <c r="CA348" s="36">
        <f t="shared" si="186"/>
        <v>6959.7122786625</v>
      </c>
      <c r="CB348"/>
      <c r="CC348"/>
      <c r="CD348"/>
      <c r="CE348"/>
    </row>
    <row r="349" s="1" customFormat="1" customHeight="1" spans="26:83">
      <c r="Z349" s="12">
        <v>1197</v>
      </c>
      <c r="AA349" s="12">
        <v>1454</v>
      </c>
      <c r="AB349" s="32">
        <v>0.68</v>
      </c>
      <c r="AC349" s="33">
        <v>1.36</v>
      </c>
      <c r="AD349" s="34">
        <f t="shared" si="178"/>
        <v>2791.4</v>
      </c>
      <c r="AE349" s="12">
        <v>1</v>
      </c>
      <c r="AF349" s="12">
        <v>0.89</v>
      </c>
      <c r="AG349" s="12">
        <v>3.21</v>
      </c>
      <c r="AH349" s="35">
        <f t="shared" si="179"/>
        <v>3.8569</v>
      </c>
      <c r="AI349" s="12">
        <v>1.325</v>
      </c>
      <c r="AJ349" s="12">
        <v>0.5</v>
      </c>
      <c r="AK349" s="36">
        <f t="shared" si="180"/>
        <v>7132.57481225</v>
      </c>
      <c r="AL349"/>
      <c r="AM349"/>
      <c r="AN349"/>
      <c r="AO349"/>
      <c r="AU349" s="12">
        <v>1197</v>
      </c>
      <c r="AV349" s="12">
        <v>1597</v>
      </c>
      <c r="AW349" s="32">
        <v>0.68</v>
      </c>
      <c r="AX349" s="33">
        <v>1.36</v>
      </c>
      <c r="AY349" s="34">
        <f t="shared" si="181"/>
        <v>2985.88</v>
      </c>
      <c r="AZ349" s="12">
        <v>1</v>
      </c>
      <c r="BA349" s="12">
        <v>0.89</v>
      </c>
      <c r="BB349" s="12">
        <v>3.21</v>
      </c>
      <c r="BC349" s="35">
        <f t="shared" si="182"/>
        <v>3.8569</v>
      </c>
      <c r="BD349" s="12">
        <v>1.325</v>
      </c>
      <c r="BE349" s="12">
        <v>0.5</v>
      </c>
      <c r="BF349" s="36">
        <f t="shared" si="183"/>
        <v>7629.50937895</v>
      </c>
      <c r="BG349"/>
      <c r="BH349"/>
      <c r="BI349"/>
      <c r="BJ349"/>
      <c r="BP349" s="12">
        <v>1197</v>
      </c>
      <c r="BQ349" s="12">
        <v>1597</v>
      </c>
      <c r="BR349" s="32">
        <v>0.68</v>
      </c>
      <c r="BS349" s="33">
        <v>1.36</v>
      </c>
      <c r="BT349" s="34">
        <f t="shared" si="184"/>
        <v>2985.88</v>
      </c>
      <c r="BU349" s="12">
        <v>1</v>
      </c>
      <c r="BV349" s="12">
        <v>0.89</v>
      </c>
      <c r="BW349" s="12">
        <v>4.01</v>
      </c>
      <c r="BX349" s="35">
        <f t="shared" si="185"/>
        <v>4.5689</v>
      </c>
      <c r="BY349" s="12">
        <v>1.325</v>
      </c>
      <c r="BZ349" s="12">
        <v>0.5</v>
      </c>
      <c r="CA349" s="36">
        <f t="shared" si="186"/>
        <v>9037.94897495</v>
      </c>
      <c r="CB349"/>
      <c r="CC349"/>
      <c r="CD349"/>
      <c r="CE349"/>
    </row>
    <row r="350" s="1" customFormat="1" customHeight="1" spans="26:83">
      <c r="Z350" s="12">
        <v>1197</v>
      </c>
      <c r="AA350" s="12">
        <v>1454</v>
      </c>
      <c r="AB350" s="32">
        <v>0.52</v>
      </c>
      <c r="AC350" s="33">
        <v>1.05</v>
      </c>
      <c r="AD350" s="34">
        <f t="shared" si="178"/>
        <v>2149.14</v>
      </c>
      <c r="AE350" s="12">
        <v>1</v>
      </c>
      <c r="AF350" s="12">
        <v>0.89</v>
      </c>
      <c r="AG350" s="12">
        <v>3.21</v>
      </c>
      <c r="AH350" s="35">
        <f t="shared" si="179"/>
        <v>3.8569</v>
      </c>
      <c r="AI350" s="12">
        <v>1.325</v>
      </c>
      <c r="AJ350" s="12">
        <v>0.5</v>
      </c>
      <c r="AK350" s="36">
        <f t="shared" si="180"/>
        <v>5491.474468725</v>
      </c>
      <c r="AL350"/>
      <c r="AM350"/>
      <c r="AN350"/>
      <c r="AO350"/>
      <c r="AU350" s="12">
        <v>1197</v>
      </c>
      <c r="AV350" s="12">
        <v>1597</v>
      </c>
      <c r="AW350" s="32">
        <v>0.52</v>
      </c>
      <c r="AX350" s="33">
        <v>1.05</v>
      </c>
      <c r="AY350" s="34">
        <f t="shared" si="181"/>
        <v>2299.29</v>
      </c>
      <c r="AZ350" s="12">
        <v>1</v>
      </c>
      <c r="BA350" s="12">
        <v>0.89</v>
      </c>
      <c r="BB350" s="12">
        <v>3.21</v>
      </c>
      <c r="BC350" s="35">
        <f t="shared" si="182"/>
        <v>3.8569</v>
      </c>
      <c r="BD350" s="12">
        <v>1.325</v>
      </c>
      <c r="BE350" s="12">
        <v>0.5</v>
      </c>
      <c r="BF350" s="36">
        <f t="shared" si="183"/>
        <v>5875.1371856625</v>
      </c>
      <c r="BG350"/>
      <c r="BH350"/>
      <c r="BI350"/>
      <c r="BJ350"/>
      <c r="BP350" s="12">
        <v>1197</v>
      </c>
      <c r="BQ350" s="12">
        <v>1597</v>
      </c>
      <c r="BR350" s="32">
        <v>0.52</v>
      </c>
      <c r="BS350" s="33">
        <v>1.05</v>
      </c>
      <c r="BT350" s="34">
        <f t="shared" si="184"/>
        <v>2299.29</v>
      </c>
      <c r="BU350" s="12">
        <v>1</v>
      </c>
      <c r="BV350" s="12">
        <v>0.89</v>
      </c>
      <c r="BW350" s="12">
        <v>4.01</v>
      </c>
      <c r="BX350" s="35">
        <f t="shared" si="185"/>
        <v>4.5689</v>
      </c>
      <c r="BY350" s="12">
        <v>1.325</v>
      </c>
      <c r="BZ350" s="12">
        <v>0.5</v>
      </c>
      <c r="CA350" s="36">
        <f t="shared" si="186"/>
        <v>6959.7122786625</v>
      </c>
      <c r="CB350"/>
      <c r="CC350"/>
      <c r="CD350"/>
      <c r="CE350"/>
    </row>
    <row r="351" s="1" customFormat="1" customHeight="1" spans="26:83">
      <c r="Z351" s="12">
        <v>1197</v>
      </c>
      <c r="AA351" s="12">
        <v>1454</v>
      </c>
      <c r="AB351" s="32">
        <v>0.68</v>
      </c>
      <c r="AC351" s="33">
        <v>1.36</v>
      </c>
      <c r="AD351" s="34">
        <f t="shared" si="178"/>
        <v>2791.4</v>
      </c>
      <c r="AE351" s="12">
        <v>1</v>
      </c>
      <c r="AF351" s="12">
        <v>0.89</v>
      </c>
      <c r="AG351" s="12">
        <v>3.21</v>
      </c>
      <c r="AH351" s="35">
        <f t="shared" si="179"/>
        <v>3.8569</v>
      </c>
      <c r="AI351" s="12">
        <v>1.325</v>
      </c>
      <c r="AJ351" s="12">
        <v>0.5</v>
      </c>
      <c r="AK351" s="36">
        <f t="shared" si="180"/>
        <v>7132.57481225</v>
      </c>
      <c r="AL351"/>
      <c r="AM351"/>
      <c r="AN351"/>
      <c r="AO351"/>
      <c r="AU351" s="12">
        <v>1197</v>
      </c>
      <c r="AV351" s="12">
        <v>1597</v>
      </c>
      <c r="AW351" s="32">
        <v>0.68</v>
      </c>
      <c r="AX351" s="33">
        <v>1.36</v>
      </c>
      <c r="AY351" s="34">
        <f t="shared" si="181"/>
        <v>2985.88</v>
      </c>
      <c r="AZ351" s="12">
        <v>1</v>
      </c>
      <c r="BA351" s="12">
        <v>0.89</v>
      </c>
      <c r="BB351" s="12">
        <v>3.21</v>
      </c>
      <c r="BC351" s="35">
        <f t="shared" si="182"/>
        <v>3.8569</v>
      </c>
      <c r="BD351" s="12">
        <v>1.325</v>
      </c>
      <c r="BE351" s="12">
        <v>0.5</v>
      </c>
      <c r="BF351" s="36">
        <f t="shared" si="183"/>
        <v>7629.50937895</v>
      </c>
      <c r="BG351"/>
      <c r="BH351"/>
      <c r="BI351"/>
      <c r="BJ351"/>
      <c r="BP351" s="12">
        <v>1197</v>
      </c>
      <c r="BQ351" s="12">
        <v>1597</v>
      </c>
      <c r="BR351" s="32">
        <v>0.68</v>
      </c>
      <c r="BS351" s="33">
        <v>1.36</v>
      </c>
      <c r="BT351" s="34">
        <f t="shared" si="184"/>
        <v>2985.88</v>
      </c>
      <c r="BU351" s="12">
        <v>1</v>
      </c>
      <c r="BV351" s="12">
        <v>0.89</v>
      </c>
      <c r="BW351" s="12">
        <v>4.01</v>
      </c>
      <c r="BX351" s="35">
        <f t="shared" si="185"/>
        <v>4.5689</v>
      </c>
      <c r="BY351" s="12">
        <v>1.325</v>
      </c>
      <c r="BZ351" s="12">
        <v>0.5</v>
      </c>
      <c r="CA351" s="36">
        <f t="shared" si="186"/>
        <v>9037.94897495</v>
      </c>
      <c r="CB351"/>
      <c r="CC351"/>
      <c r="CD351"/>
      <c r="CE351"/>
    </row>
    <row r="352" s="1" customFormat="1" customHeight="1" spans="26:83">
      <c r="Z352" s="12">
        <v>1197</v>
      </c>
      <c r="AA352" s="12">
        <v>1454</v>
      </c>
      <c r="AB352" s="32">
        <v>0.52</v>
      </c>
      <c r="AC352" s="33">
        <v>1.05</v>
      </c>
      <c r="AD352" s="34">
        <f t="shared" si="178"/>
        <v>2149.14</v>
      </c>
      <c r="AE352" s="12">
        <v>1</v>
      </c>
      <c r="AF352" s="12">
        <v>0.89</v>
      </c>
      <c r="AG352" s="12">
        <v>3.21</v>
      </c>
      <c r="AH352" s="35">
        <f t="shared" si="179"/>
        <v>3.8569</v>
      </c>
      <c r="AI352" s="12">
        <v>1.325</v>
      </c>
      <c r="AJ352" s="12">
        <v>0.5</v>
      </c>
      <c r="AK352" s="36">
        <f t="shared" si="180"/>
        <v>5491.474468725</v>
      </c>
      <c r="AL352"/>
      <c r="AM352"/>
      <c r="AN352"/>
      <c r="AO352"/>
      <c r="AU352" s="12">
        <v>1197</v>
      </c>
      <c r="AV352" s="12">
        <v>1597</v>
      </c>
      <c r="AW352" s="32">
        <v>0.52</v>
      </c>
      <c r="AX352" s="33">
        <v>1.05</v>
      </c>
      <c r="AY352" s="34">
        <f t="shared" si="181"/>
        <v>2299.29</v>
      </c>
      <c r="AZ352" s="12">
        <v>1</v>
      </c>
      <c r="BA352" s="12">
        <v>0.89</v>
      </c>
      <c r="BB352" s="12">
        <v>3.21</v>
      </c>
      <c r="BC352" s="35">
        <f t="shared" si="182"/>
        <v>3.8569</v>
      </c>
      <c r="BD352" s="12">
        <v>1.325</v>
      </c>
      <c r="BE352" s="12">
        <v>0.5</v>
      </c>
      <c r="BF352" s="36">
        <f t="shared" si="183"/>
        <v>5875.1371856625</v>
      </c>
      <c r="BG352"/>
      <c r="BH352"/>
      <c r="BI352"/>
      <c r="BJ352"/>
      <c r="BP352" s="12">
        <v>1197</v>
      </c>
      <c r="BQ352" s="12">
        <v>1597</v>
      </c>
      <c r="BR352" s="32">
        <v>0.52</v>
      </c>
      <c r="BS352" s="33">
        <v>1.05</v>
      </c>
      <c r="BT352" s="34">
        <f t="shared" si="184"/>
        <v>2299.29</v>
      </c>
      <c r="BU352" s="12">
        <v>1</v>
      </c>
      <c r="BV352" s="12">
        <v>0.89</v>
      </c>
      <c r="BW352" s="12">
        <v>4.01</v>
      </c>
      <c r="BX352" s="35">
        <f t="shared" si="185"/>
        <v>4.5689</v>
      </c>
      <c r="BY352" s="12">
        <v>1.325</v>
      </c>
      <c r="BZ352" s="12">
        <v>0.5</v>
      </c>
      <c r="CA352" s="36">
        <f t="shared" si="186"/>
        <v>6959.7122786625</v>
      </c>
      <c r="CB352"/>
      <c r="CC352"/>
      <c r="CD352"/>
      <c r="CE352"/>
    </row>
    <row r="353" s="1" customFormat="1" customHeight="1" spans="26:83">
      <c r="Z353" s="12">
        <v>1197</v>
      </c>
      <c r="AA353" s="12">
        <v>1454</v>
      </c>
      <c r="AB353" s="32">
        <v>0.68</v>
      </c>
      <c r="AC353" s="33">
        <v>1.36</v>
      </c>
      <c r="AD353" s="34">
        <f t="shared" si="178"/>
        <v>2791.4</v>
      </c>
      <c r="AE353" s="12">
        <v>1</v>
      </c>
      <c r="AF353" s="12">
        <v>0.89</v>
      </c>
      <c r="AG353" s="12">
        <v>3.21</v>
      </c>
      <c r="AH353" s="35">
        <f t="shared" si="179"/>
        <v>3.8569</v>
      </c>
      <c r="AI353" s="12">
        <v>1.325</v>
      </c>
      <c r="AJ353" s="12">
        <v>0.5</v>
      </c>
      <c r="AK353" s="36">
        <f t="shared" si="180"/>
        <v>7132.57481225</v>
      </c>
      <c r="AL353"/>
      <c r="AM353"/>
      <c r="AN353"/>
      <c r="AO353"/>
      <c r="AU353" s="12">
        <v>1197</v>
      </c>
      <c r="AV353" s="12">
        <v>1597</v>
      </c>
      <c r="AW353" s="32">
        <v>0.68</v>
      </c>
      <c r="AX353" s="33">
        <v>1.36</v>
      </c>
      <c r="AY353" s="34">
        <f t="shared" si="181"/>
        <v>2985.88</v>
      </c>
      <c r="AZ353" s="12">
        <v>1</v>
      </c>
      <c r="BA353" s="12">
        <v>0.89</v>
      </c>
      <c r="BB353" s="12">
        <v>3.21</v>
      </c>
      <c r="BC353" s="35">
        <f t="shared" si="182"/>
        <v>3.8569</v>
      </c>
      <c r="BD353" s="12">
        <v>1.325</v>
      </c>
      <c r="BE353" s="12">
        <v>0.5</v>
      </c>
      <c r="BF353" s="36">
        <f t="shared" si="183"/>
        <v>7629.50937895</v>
      </c>
      <c r="BG353"/>
      <c r="BH353"/>
      <c r="BI353"/>
      <c r="BJ353"/>
      <c r="BP353" s="12">
        <v>1197</v>
      </c>
      <c r="BQ353" s="12">
        <v>1597</v>
      </c>
      <c r="BR353" s="32">
        <v>0.68</v>
      </c>
      <c r="BS353" s="33">
        <v>1.36</v>
      </c>
      <c r="BT353" s="34">
        <f t="shared" si="184"/>
        <v>2985.88</v>
      </c>
      <c r="BU353" s="12">
        <v>1</v>
      </c>
      <c r="BV353" s="12">
        <v>0.89</v>
      </c>
      <c r="BW353" s="12">
        <v>4.01</v>
      </c>
      <c r="BX353" s="35">
        <f t="shared" si="185"/>
        <v>4.5689</v>
      </c>
      <c r="BY353" s="12">
        <v>1.325</v>
      </c>
      <c r="BZ353" s="12">
        <v>0.5</v>
      </c>
      <c r="CA353" s="36">
        <f t="shared" si="186"/>
        <v>9037.94897495</v>
      </c>
      <c r="CB353"/>
      <c r="CC353"/>
      <c r="CD353"/>
      <c r="CE353"/>
    </row>
    <row r="354" s="1" customFormat="1" customHeight="1" spans="26:83">
      <c r="Z354" s="12">
        <v>1197</v>
      </c>
      <c r="AA354" s="12">
        <v>1454</v>
      </c>
      <c r="AB354" s="32">
        <v>4.77</v>
      </c>
      <c r="AC354" s="33">
        <v>9.55</v>
      </c>
      <c r="AD354" s="34">
        <f t="shared" si="178"/>
        <v>19595.39</v>
      </c>
      <c r="AE354" s="12">
        <v>2.2</v>
      </c>
      <c r="AF354" s="12">
        <v>0.89</v>
      </c>
      <c r="AG354" s="12">
        <v>3.21</v>
      </c>
      <c r="AH354" s="35">
        <f t="shared" si="179"/>
        <v>3.8569</v>
      </c>
      <c r="AI354" s="12">
        <v>1.325</v>
      </c>
      <c r="AJ354" s="12">
        <v>0.5</v>
      </c>
      <c r="AK354" s="36">
        <f t="shared" si="180"/>
        <v>110154.147499632</v>
      </c>
      <c r="AL354"/>
      <c r="AM354"/>
      <c r="AN354"/>
      <c r="AO354"/>
      <c r="AU354" s="12">
        <v>1197</v>
      </c>
      <c r="AV354" s="12">
        <v>1597</v>
      </c>
      <c r="AW354" s="32">
        <v>4.77</v>
      </c>
      <c r="AX354" s="33">
        <v>9.55</v>
      </c>
      <c r="AY354" s="34">
        <f t="shared" si="181"/>
        <v>20961.04</v>
      </c>
      <c r="AZ354" s="12">
        <v>2.2</v>
      </c>
      <c r="BA354" s="12">
        <v>0.89</v>
      </c>
      <c r="BB354" s="12">
        <v>3.21</v>
      </c>
      <c r="BC354" s="35">
        <f t="shared" si="182"/>
        <v>3.8569</v>
      </c>
      <c r="BD354" s="12">
        <v>1.325</v>
      </c>
      <c r="BE354" s="12">
        <v>0.5</v>
      </c>
      <c r="BF354" s="36">
        <f t="shared" si="183"/>
        <v>117831.05576902</v>
      </c>
      <c r="BG354"/>
      <c r="BH354"/>
      <c r="BI354"/>
      <c r="BJ354"/>
      <c r="BP354" s="12">
        <v>1197</v>
      </c>
      <c r="BQ354" s="12">
        <v>1597</v>
      </c>
      <c r="BR354" s="32">
        <v>4.77</v>
      </c>
      <c r="BS354" s="33">
        <v>9.55</v>
      </c>
      <c r="BT354" s="34">
        <f t="shared" si="184"/>
        <v>20961.04</v>
      </c>
      <c r="BU354" s="12">
        <v>2.2</v>
      </c>
      <c r="BV354" s="12">
        <v>0.89</v>
      </c>
      <c r="BW354" s="12">
        <v>4.01</v>
      </c>
      <c r="BX354" s="35">
        <f t="shared" si="185"/>
        <v>4.5689</v>
      </c>
      <c r="BY354" s="12">
        <v>1.325</v>
      </c>
      <c r="BZ354" s="12">
        <v>0.5</v>
      </c>
      <c r="CA354" s="36">
        <f t="shared" si="186"/>
        <v>139583.16541862</v>
      </c>
      <c r="CB354"/>
      <c r="CC354"/>
      <c r="CD354"/>
      <c r="CE354"/>
    </row>
    <row r="355" s="1" customFormat="1" customHeight="1" spans="26:83">
      <c r="Z355" s="12">
        <v>1197</v>
      </c>
      <c r="AA355" s="12">
        <v>1454</v>
      </c>
      <c r="AB355" s="32">
        <v>7.16</v>
      </c>
      <c r="AC355" s="33">
        <v>14.32</v>
      </c>
      <c r="AD355" s="34">
        <f t="shared" si="178"/>
        <v>29391.8</v>
      </c>
      <c r="AE355" s="12">
        <v>2.2</v>
      </c>
      <c r="AF355" s="12">
        <v>0.89</v>
      </c>
      <c r="AG355" s="12">
        <v>3.21</v>
      </c>
      <c r="AH355" s="35">
        <f t="shared" si="179"/>
        <v>3.8569</v>
      </c>
      <c r="AI355" s="12">
        <v>1.325</v>
      </c>
      <c r="AJ355" s="12">
        <v>0.5</v>
      </c>
      <c r="AK355" s="36">
        <f t="shared" si="180"/>
        <v>165223.99770965</v>
      </c>
      <c r="AL355"/>
      <c r="AM355"/>
      <c r="AN355"/>
      <c r="AO355"/>
      <c r="AU355" s="12">
        <v>1197</v>
      </c>
      <c r="AV355" s="12">
        <v>1597</v>
      </c>
      <c r="AW355" s="32">
        <v>7.16</v>
      </c>
      <c r="AX355" s="33">
        <v>14.32</v>
      </c>
      <c r="AY355" s="34">
        <f t="shared" si="181"/>
        <v>31439.56</v>
      </c>
      <c r="AZ355" s="12">
        <v>2.2</v>
      </c>
      <c r="BA355" s="12">
        <v>0.89</v>
      </c>
      <c r="BB355" s="12">
        <v>3.21</v>
      </c>
      <c r="BC355" s="35">
        <f t="shared" si="182"/>
        <v>3.8569</v>
      </c>
      <c r="BD355" s="12">
        <v>1.325</v>
      </c>
      <c r="BE355" s="12">
        <v>0.5</v>
      </c>
      <c r="BF355" s="36">
        <f t="shared" si="183"/>
        <v>176735.34079003</v>
      </c>
      <c r="BG355"/>
      <c r="BH355"/>
      <c r="BI355"/>
      <c r="BJ355"/>
      <c r="BP355" s="12">
        <v>1197</v>
      </c>
      <c r="BQ355" s="12">
        <v>1597</v>
      </c>
      <c r="BR355" s="32">
        <v>7.16</v>
      </c>
      <c r="BS355" s="33">
        <v>14.32</v>
      </c>
      <c r="BT355" s="34">
        <f t="shared" si="184"/>
        <v>31439.56</v>
      </c>
      <c r="BU355" s="12">
        <v>2.2</v>
      </c>
      <c r="BV355" s="12">
        <v>0.89</v>
      </c>
      <c r="BW355" s="12">
        <v>4.01</v>
      </c>
      <c r="BX355" s="35">
        <f t="shared" si="185"/>
        <v>4.5689</v>
      </c>
      <c r="BY355" s="12">
        <v>1.325</v>
      </c>
      <c r="BZ355" s="12">
        <v>0.5</v>
      </c>
      <c r="CA355" s="36">
        <f t="shared" si="186"/>
        <v>209361.42978443</v>
      </c>
      <c r="CB355"/>
      <c r="CC355"/>
      <c r="CD355"/>
      <c r="CE355"/>
    </row>
    <row r="356" s="1" customFormat="1" customHeight="1" spans="26:83">
      <c r="Z356" s="37" t="s">
        <v>41</v>
      </c>
      <c r="AA356" s="37"/>
      <c r="AB356" s="37"/>
      <c r="AC356" s="37"/>
      <c r="AD356" s="37"/>
      <c r="AE356" s="38">
        <f>SUM(AK342:AK355)</f>
        <v>351122.440895132</v>
      </c>
      <c r="AF356" s="38"/>
      <c r="AG356" s="38"/>
      <c r="AH356" s="38"/>
      <c r="AI356" s="38"/>
      <c r="AJ356" s="38"/>
      <c r="AK356" s="38"/>
      <c r="AL356"/>
      <c r="AM356"/>
      <c r="AN356"/>
      <c r="AO356"/>
      <c r="AU356" s="37" t="s">
        <v>41</v>
      </c>
      <c r="AV356" s="37"/>
      <c r="AW356" s="37"/>
      <c r="AX356" s="37"/>
      <c r="AY356" s="37"/>
      <c r="AZ356" s="38">
        <f>SUM(BF342:BF355)</f>
        <v>375594.275946725</v>
      </c>
      <c r="BA356" s="38"/>
      <c r="BB356" s="38"/>
      <c r="BC356" s="38"/>
      <c r="BD356" s="38"/>
      <c r="BE356" s="38"/>
      <c r="BF356" s="38"/>
      <c r="BG356"/>
      <c r="BH356"/>
      <c r="BI356"/>
      <c r="BJ356"/>
      <c r="BP356" s="37" t="s">
        <v>41</v>
      </c>
      <c r="BQ356" s="37"/>
      <c r="BR356" s="37"/>
      <c r="BS356" s="37"/>
      <c r="BT356" s="37"/>
      <c r="BU356" s="38">
        <f>SUM(CA342:CA355)</f>
        <v>444930.562724725</v>
      </c>
      <c r="BV356" s="38"/>
      <c r="BW356" s="38"/>
      <c r="BX356" s="38"/>
      <c r="BY356" s="38"/>
      <c r="BZ356" s="38"/>
      <c r="CA356" s="38"/>
      <c r="CB356"/>
      <c r="CC356"/>
      <c r="CD356"/>
      <c r="CE356"/>
    </row>
    <row r="357" s="1" customFormat="1" customHeight="1" spans="26:83">
      <c r="Z357" s="37"/>
      <c r="AA357" s="37"/>
      <c r="AB357" s="37"/>
      <c r="AC357" s="37"/>
      <c r="AD357" s="37"/>
      <c r="AE357" s="38"/>
      <c r="AF357" s="38"/>
      <c r="AG357" s="38"/>
      <c r="AH357" s="38"/>
      <c r="AI357" s="38"/>
      <c r="AJ357" s="38"/>
      <c r="AK357" s="38"/>
      <c r="AL357"/>
      <c r="AM357"/>
      <c r="AN357"/>
      <c r="AO357"/>
      <c r="AU357" s="37"/>
      <c r="AV357" s="37"/>
      <c r="AW357" s="37"/>
      <c r="AX357" s="37"/>
      <c r="AY357" s="37"/>
      <c r="AZ357" s="38"/>
      <c r="BA357" s="38"/>
      <c r="BB357" s="38"/>
      <c r="BC357" s="38"/>
      <c r="BD357" s="38"/>
      <c r="BE357" s="38"/>
      <c r="BF357" s="38"/>
      <c r="BG357"/>
      <c r="BH357"/>
      <c r="BI357"/>
      <c r="BJ357"/>
      <c r="BP357" s="37"/>
      <c r="BQ357" s="37"/>
      <c r="BR357" s="37"/>
      <c r="BS357" s="37"/>
      <c r="BT357" s="37"/>
      <c r="BU357" s="38"/>
      <c r="BV357" s="38"/>
      <c r="BW357" s="38"/>
      <c r="BX357" s="38"/>
      <c r="BY357" s="38"/>
      <c r="BZ357" s="38"/>
      <c r="CA357" s="38"/>
      <c r="CB357"/>
      <c r="CC357"/>
      <c r="CD357"/>
      <c r="CE357"/>
    </row>
    <row r="358" s="1" customFormat="1" customHeight="1" spans="26:83">
      <c r="Z358" s="37"/>
      <c r="AA358" s="37"/>
      <c r="AB358" s="37"/>
      <c r="AC358" s="37"/>
      <c r="AD358" s="37"/>
      <c r="AE358" s="38"/>
      <c r="AF358" s="38"/>
      <c r="AG358" s="38"/>
      <c r="AH358" s="38"/>
      <c r="AI358" s="38"/>
      <c r="AJ358" s="38"/>
      <c r="AK358" s="38"/>
      <c r="AL358"/>
      <c r="AM358"/>
      <c r="AN358"/>
      <c r="AO358"/>
      <c r="AU358" s="37"/>
      <c r="AV358" s="37"/>
      <c r="AW358" s="37"/>
      <c r="AX358" s="37"/>
      <c r="AY358" s="37"/>
      <c r="AZ358" s="38"/>
      <c r="BA358" s="38"/>
      <c r="BB358" s="38"/>
      <c r="BC358" s="38"/>
      <c r="BD358" s="38"/>
      <c r="BE358" s="38"/>
      <c r="BF358" s="38"/>
      <c r="BG358"/>
      <c r="BH358"/>
      <c r="BI358"/>
      <c r="BJ358"/>
      <c r="BP358" s="37"/>
      <c r="BQ358" s="37"/>
      <c r="BR358" s="37"/>
      <c r="BS358" s="37"/>
      <c r="BT358" s="37"/>
      <c r="BU358" s="38"/>
      <c r="BV358" s="38"/>
      <c r="BW358" s="38"/>
      <c r="BX358" s="38"/>
      <c r="BY358" s="38"/>
      <c r="BZ358" s="38"/>
      <c r="CA358" s="38"/>
      <c r="CB358"/>
      <c r="CC358"/>
      <c r="CD358"/>
      <c r="CE358"/>
    </row>
    <row r="359" s="1" customFormat="1" customHeight="1" spans="26:83">
      <c r="Z359" s="39" t="s">
        <v>28</v>
      </c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/>
      <c r="AM359"/>
      <c r="AN359"/>
      <c r="AO359"/>
      <c r="AU359" s="39" t="s">
        <v>28</v>
      </c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/>
      <c r="BH359"/>
      <c r="BI359"/>
      <c r="BJ359"/>
      <c r="BP359" s="39" t="s">
        <v>28</v>
      </c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/>
      <c r="CC359"/>
      <c r="CD359"/>
      <c r="CE359"/>
    </row>
    <row r="360" s="1" customFormat="1" customHeight="1" spans="26:83">
      <c r="Z360" s="15" t="s">
        <v>6</v>
      </c>
      <c r="AA360" s="15"/>
      <c r="AB360" s="15"/>
      <c r="AC360" s="15"/>
      <c r="AD360" s="15"/>
      <c r="AE360" s="9" t="s">
        <v>32</v>
      </c>
      <c r="AF360" s="9"/>
      <c r="AG360" s="9"/>
      <c r="AH360" s="9"/>
      <c r="AI360" s="10" t="s">
        <v>33</v>
      </c>
      <c r="AJ360" s="10"/>
      <c r="AK360" s="40" t="s">
        <v>12</v>
      </c>
      <c r="AL360"/>
      <c r="AM360"/>
      <c r="AN360"/>
      <c r="AO360"/>
      <c r="AU360" s="15" t="s">
        <v>6</v>
      </c>
      <c r="AV360" s="15"/>
      <c r="AW360" s="15"/>
      <c r="AX360" s="15"/>
      <c r="AY360" s="15"/>
      <c r="AZ360" s="9" t="s">
        <v>32</v>
      </c>
      <c r="BA360" s="9"/>
      <c r="BB360" s="9"/>
      <c r="BC360" s="9"/>
      <c r="BD360" s="10" t="s">
        <v>33</v>
      </c>
      <c r="BE360" s="10"/>
      <c r="BF360" s="40" t="s">
        <v>12</v>
      </c>
      <c r="BG360"/>
      <c r="BH360"/>
      <c r="BI360"/>
      <c r="BJ360"/>
      <c r="BP360" s="15" t="s">
        <v>6</v>
      </c>
      <c r="BQ360" s="15"/>
      <c r="BR360" s="15"/>
      <c r="BS360" s="15"/>
      <c r="BT360" s="15"/>
      <c r="BU360" s="9" t="s">
        <v>32</v>
      </c>
      <c r="BV360" s="9"/>
      <c r="BW360" s="9"/>
      <c r="BX360" s="9"/>
      <c r="BY360" s="10" t="s">
        <v>33</v>
      </c>
      <c r="BZ360" s="10"/>
      <c r="CA360" s="40" t="s">
        <v>12</v>
      </c>
      <c r="CB360"/>
      <c r="CC360"/>
      <c r="CD360"/>
      <c r="CE360"/>
    </row>
    <row r="361" s="1" customFormat="1" customHeight="1" spans="26:83">
      <c r="Z361" s="15" t="s">
        <v>42</v>
      </c>
      <c r="AA361" s="15" t="s">
        <v>43</v>
      </c>
      <c r="AB361" s="15" t="s">
        <v>44</v>
      </c>
      <c r="AC361" s="15" t="s">
        <v>45</v>
      </c>
      <c r="AD361" s="15" t="s">
        <v>6</v>
      </c>
      <c r="AE361" s="9" t="s">
        <v>37</v>
      </c>
      <c r="AF361" s="9" t="s">
        <v>24</v>
      </c>
      <c r="AG361" s="9" t="s">
        <v>23</v>
      </c>
      <c r="AH361" s="35" t="s">
        <v>25</v>
      </c>
      <c r="AI361" s="10" t="s">
        <v>46</v>
      </c>
      <c r="AJ361" s="10" t="s">
        <v>47</v>
      </c>
      <c r="AK361" s="40"/>
      <c r="AL361"/>
      <c r="AM361"/>
      <c r="AN361"/>
      <c r="AO361"/>
      <c r="AU361" s="15" t="s">
        <v>42</v>
      </c>
      <c r="AV361" s="15" t="s">
        <v>43</v>
      </c>
      <c r="AW361" s="15" t="s">
        <v>44</v>
      </c>
      <c r="AX361" s="15" t="s">
        <v>45</v>
      </c>
      <c r="AY361" s="15" t="s">
        <v>6</v>
      </c>
      <c r="AZ361" s="9" t="s">
        <v>37</v>
      </c>
      <c r="BA361" s="9" t="s">
        <v>24</v>
      </c>
      <c r="BB361" s="9" t="s">
        <v>23</v>
      </c>
      <c r="BC361" s="35" t="s">
        <v>25</v>
      </c>
      <c r="BD361" s="10" t="s">
        <v>46</v>
      </c>
      <c r="BE361" s="10" t="s">
        <v>47</v>
      </c>
      <c r="BF361" s="40"/>
      <c r="BG361"/>
      <c r="BH361"/>
      <c r="BI361"/>
      <c r="BJ361"/>
      <c r="BP361" s="15" t="s">
        <v>42</v>
      </c>
      <c r="BQ361" s="15" t="s">
        <v>43</v>
      </c>
      <c r="BR361" s="15" t="s">
        <v>44</v>
      </c>
      <c r="BS361" s="15" t="s">
        <v>45</v>
      </c>
      <c r="BT361" s="15" t="s">
        <v>6</v>
      </c>
      <c r="BU361" s="9" t="s">
        <v>37</v>
      </c>
      <c r="BV361" s="9" t="s">
        <v>24</v>
      </c>
      <c r="BW361" s="9" t="s">
        <v>23</v>
      </c>
      <c r="BX361" s="35" t="s">
        <v>25</v>
      </c>
      <c r="BY361" s="10" t="s">
        <v>46</v>
      </c>
      <c r="BZ361" s="10" t="s">
        <v>47</v>
      </c>
      <c r="CA361" s="40"/>
      <c r="CB361"/>
      <c r="CC361"/>
      <c r="CD361"/>
      <c r="CE361"/>
    </row>
    <row r="362" s="1" customFormat="1" customHeight="1" spans="26:83">
      <c r="Z362" s="12">
        <v>34993</v>
      </c>
      <c r="AA362" s="13">
        <v>0.168</v>
      </c>
      <c r="AB362" s="12">
        <v>1</v>
      </c>
      <c r="AC362" s="12">
        <v>0</v>
      </c>
      <c r="AD362" s="15">
        <f t="shared" ref="AD362:AD371" si="187">Z362*AA362*AB362+AC362</f>
        <v>5878.824</v>
      </c>
      <c r="AE362" s="12">
        <v>1</v>
      </c>
      <c r="AF362" s="12">
        <v>2.04</v>
      </c>
      <c r="AG362" s="12">
        <v>0.98</v>
      </c>
      <c r="AH362" s="35">
        <f t="shared" ref="AH362:AH371" si="188">AF362*AG362+1</f>
        <v>2.9992</v>
      </c>
      <c r="AI362" s="12">
        <v>0.9</v>
      </c>
      <c r="AJ362" s="10">
        <v>0.5</v>
      </c>
      <c r="AK362" s="41">
        <f t="shared" ref="AK362:AK371" si="189">AD362*AE362*AH362*AI362*AJ362</f>
        <v>7934.29602336</v>
      </c>
      <c r="AL362"/>
      <c r="AM362"/>
      <c r="AN362"/>
      <c r="AO362"/>
      <c r="AU362" s="12">
        <v>40871</v>
      </c>
      <c r="AV362" s="13">
        <v>0.168</v>
      </c>
      <c r="AW362" s="12">
        <v>1</v>
      </c>
      <c r="AX362" s="12">
        <v>0</v>
      </c>
      <c r="AY362" s="15">
        <f t="shared" ref="AY362:AY371" si="190">AU362*AV362*AW362+AX362</f>
        <v>6866.328</v>
      </c>
      <c r="AZ362" s="12">
        <v>1</v>
      </c>
      <c r="BA362" s="12">
        <v>2.04</v>
      </c>
      <c r="BB362" s="12">
        <v>0.98</v>
      </c>
      <c r="BC362" s="35">
        <f t="shared" ref="BC362:BC371" si="191">BA362*BB362+1</f>
        <v>2.9992</v>
      </c>
      <c r="BD362" s="12">
        <v>0.9</v>
      </c>
      <c r="BE362" s="10">
        <v>0.5</v>
      </c>
      <c r="BF362" s="41">
        <f t="shared" ref="BF362:BF371" si="192">AY362*AZ362*BC362*BD362*BE362</f>
        <v>9267.07092192</v>
      </c>
      <c r="BG362"/>
      <c r="BH362"/>
      <c r="BI362"/>
      <c r="BJ362"/>
      <c r="BP362" s="12">
        <v>40871</v>
      </c>
      <c r="BQ362" s="13">
        <v>0.1989</v>
      </c>
      <c r="BR362" s="12">
        <v>1</v>
      </c>
      <c r="BS362" s="12">
        <v>0</v>
      </c>
      <c r="BT362" s="15">
        <f t="shared" ref="BT362:BT371" si="193">BP362*BQ362*BR362+BS362</f>
        <v>8129.2419</v>
      </c>
      <c r="BU362" s="12">
        <v>1</v>
      </c>
      <c r="BV362" s="12">
        <v>2.84</v>
      </c>
      <c r="BW362" s="12">
        <v>0.98</v>
      </c>
      <c r="BX362" s="35">
        <f t="shared" ref="BX362:BX371" si="194">BV362*BW362+1</f>
        <v>3.7832</v>
      </c>
      <c r="BY362" s="12">
        <v>0.9</v>
      </c>
      <c r="BZ362" s="10">
        <v>0.5</v>
      </c>
      <c r="CA362" s="41">
        <f t="shared" ref="CA362:CA371" si="195">BT362*BU362*BX362*BY362*BZ362</f>
        <v>13839.546580236</v>
      </c>
      <c r="CB362"/>
      <c r="CC362"/>
      <c r="CD362"/>
      <c r="CE362"/>
    </row>
    <row r="363" s="1" customFormat="1" customHeight="1" spans="26:83">
      <c r="Z363" s="12">
        <v>34993</v>
      </c>
      <c r="AA363" s="13">
        <v>0.168</v>
      </c>
      <c r="AB363" s="12">
        <v>1</v>
      </c>
      <c r="AC363" s="12">
        <v>0</v>
      </c>
      <c r="AD363" s="15">
        <f t="shared" si="187"/>
        <v>5878.824</v>
      </c>
      <c r="AE363" s="12">
        <v>1</v>
      </c>
      <c r="AF363" s="12">
        <v>2.04</v>
      </c>
      <c r="AG363" s="12">
        <v>0.98</v>
      </c>
      <c r="AH363" s="35">
        <f t="shared" si="188"/>
        <v>2.9992</v>
      </c>
      <c r="AI363" s="12">
        <v>0.9</v>
      </c>
      <c r="AJ363" s="10">
        <v>0.5</v>
      </c>
      <c r="AK363" s="41">
        <f t="shared" si="189"/>
        <v>7934.29602336</v>
      </c>
      <c r="AL363"/>
      <c r="AM363"/>
      <c r="AN363"/>
      <c r="AO363"/>
      <c r="AU363" s="12">
        <v>40871</v>
      </c>
      <c r="AV363" s="13">
        <v>0.168</v>
      </c>
      <c r="AW363" s="12">
        <v>1</v>
      </c>
      <c r="AX363" s="12">
        <v>0</v>
      </c>
      <c r="AY363" s="15">
        <f t="shared" si="190"/>
        <v>6866.328</v>
      </c>
      <c r="AZ363" s="12">
        <v>1</v>
      </c>
      <c r="BA363" s="12">
        <v>2.04</v>
      </c>
      <c r="BB363" s="12">
        <v>0.98</v>
      </c>
      <c r="BC363" s="35">
        <f t="shared" si="191"/>
        <v>2.9992</v>
      </c>
      <c r="BD363" s="12">
        <v>0.9</v>
      </c>
      <c r="BE363" s="10">
        <v>0.5</v>
      </c>
      <c r="BF363" s="41">
        <f t="shared" si="192"/>
        <v>9267.07092192</v>
      </c>
      <c r="BG363"/>
      <c r="BH363"/>
      <c r="BI363"/>
      <c r="BJ363"/>
      <c r="BP363" s="12">
        <v>40871</v>
      </c>
      <c r="BQ363" s="13">
        <v>0.1989</v>
      </c>
      <c r="BR363" s="12">
        <v>1</v>
      </c>
      <c r="BS363" s="12">
        <v>0</v>
      </c>
      <c r="BT363" s="15">
        <f t="shared" si="193"/>
        <v>8129.2419</v>
      </c>
      <c r="BU363" s="12">
        <v>1</v>
      </c>
      <c r="BV363" s="12">
        <v>2.84</v>
      </c>
      <c r="BW363" s="12">
        <v>0.98</v>
      </c>
      <c r="BX363" s="35">
        <f t="shared" si="194"/>
        <v>3.7832</v>
      </c>
      <c r="BY363" s="12">
        <v>0.9</v>
      </c>
      <c r="BZ363" s="10">
        <v>0.5</v>
      </c>
      <c r="CA363" s="41">
        <f t="shared" si="195"/>
        <v>13839.546580236</v>
      </c>
      <c r="CB363"/>
      <c r="CC363"/>
      <c r="CD363"/>
      <c r="CE363"/>
    </row>
    <row r="364" s="1" customFormat="1" customHeight="1" spans="26:83">
      <c r="Z364" s="12">
        <v>34993</v>
      </c>
      <c r="AA364" s="13">
        <v>0.168</v>
      </c>
      <c r="AB364" s="12">
        <v>1</v>
      </c>
      <c r="AC364" s="12">
        <v>0</v>
      </c>
      <c r="AD364" s="15">
        <f t="shared" si="187"/>
        <v>5878.824</v>
      </c>
      <c r="AE364" s="12">
        <v>1</v>
      </c>
      <c r="AF364" s="12">
        <v>2.04</v>
      </c>
      <c r="AG364" s="12">
        <v>0.98</v>
      </c>
      <c r="AH364" s="35">
        <f t="shared" si="188"/>
        <v>2.9992</v>
      </c>
      <c r="AI364" s="12">
        <v>0.9</v>
      </c>
      <c r="AJ364" s="10">
        <v>0.5</v>
      </c>
      <c r="AK364" s="41">
        <f t="shared" si="189"/>
        <v>7934.29602336</v>
      </c>
      <c r="AU364" s="12">
        <v>40871</v>
      </c>
      <c r="AV364" s="13">
        <v>0.168</v>
      </c>
      <c r="AW364" s="12">
        <v>1</v>
      </c>
      <c r="AX364" s="12">
        <v>0</v>
      </c>
      <c r="AY364" s="15">
        <f t="shared" si="190"/>
        <v>6866.328</v>
      </c>
      <c r="AZ364" s="12">
        <v>1</v>
      </c>
      <c r="BA364" s="12">
        <v>2.04</v>
      </c>
      <c r="BB364" s="12">
        <v>0.98</v>
      </c>
      <c r="BC364" s="35">
        <f t="shared" si="191"/>
        <v>2.9992</v>
      </c>
      <c r="BD364" s="12">
        <v>0.9</v>
      </c>
      <c r="BE364" s="10">
        <v>0.5</v>
      </c>
      <c r="BF364" s="41">
        <f t="shared" si="192"/>
        <v>9267.07092192</v>
      </c>
      <c r="BP364" s="12">
        <v>40871</v>
      </c>
      <c r="BQ364" s="13">
        <v>0.1989</v>
      </c>
      <c r="BR364" s="12">
        <v>1</v>
      </c>
      <c r="BS364" s="12">
        <v>0</v>
      </c>
      <c r="BT364" s="15">
        <f t="shared" si="193"/>
        <v>8129.2419</v>
      </c>
      <c r="BU364" s="12">
        <v>1</v>
      </c>
      <c r="BV364" s="12">
        <v>2.84</v>
      </c>
      <c r="BW364" s="12">
        <v>0.98</v>
      </c>
      <c r="BX364" s="35">
        <f t="shared" si="194"/>
        <v>3.7832</v>
      </c>
      <c r="BY364" s="12">
        <v>0.9</v>
      </c>
      <c r="BZ364" s="10">
        <v>0.5</v>
      </c>
      <c r="CA364" s="41">
        <f t="shared" si="195"/>
        <v>13839.546580236</v>
      </c>
    </row>
    <row r="365" s="1" customFormat="1" customHeight="1" spans="26:83">
      <c r="Z365" s="12">
        <v>34993</v>
      </c>
      <c r="AA365" s="13">
        <v>0.168</v>
      </c>
      <c r="AB365" s="12">
        <v>1</v>
      </c>
      <c r="AC365" s="12">
        <v>0</v>
      </c>
      <c r="AD365" s="15">
        <f t="shared" si="187"/>
        <v>5878.824</v>
      </c>
      <c r="AE365" s="12">
        <v>1</v>
      </c>
      <c r="AF365" s="12">
        <v>2.04</v>
      </c>
      <c r="AG365" s="12">
        <v>0.98</v>
      </c>
      <c r="AH365" s="35">
        <f t="shared" si="188"/>
        <v>2.9992</v>
      </c>
      <c r="AI365" s="12">
        <v>0.9</v>
      </c>
      <c r="AJ365" s="10">
        <v>0.5</v>
      </c>
      <c r="AK365" s="41">
        <f t="shared" si="189"/>
        <v>7934.29602336</v>
      </c>
      <c r="AU365" s="12">
        <v>40871</v>
      </c>
      <c r="AV365" s="13">
        <v>0.168</v>
      </c>
      <c r="AW365" s="12">
        <v>1</v>
      </c>
      <c r="AX365" s="12">
        <v>0</v>
      </c>
      <c r="AY365" s="15">
        <f t="shared" si="190"/>
        <v>6866.328</v>
      </c>
      <c r="AZ365" s="12">
        <v>1</v>
      </c>
      <c r="BA365" s="12">
        <v>2.04</v>
      </c>
      <c r="BB365" s="12">
        <v>0.98</v>
      </c>
      <c r="BC365" s="35">
        <f t="shared" si="191"/>
        <v>2.9992</v>
      </c>
      <c r="BD365" s="12">
        <v>0.9</v>
      </c>
      <c r="BE365" s="10">
        <v>0.5</v>
      </c>
      <c r="BF365" s="41">
        <f t="shared" si="192"/>
        <v>9267.07092192</v>
      </c>
      <c r="BP365" s="12">
        <v>40871</v>
      </c>
      <c r="BQ365" s="13">
        <v>0.1989</v>
      </c>
      <c r="BR365" s="12">
        <v>1</v>
      </c>
      <c r="BS365" s="12">
        <v>0</v>
      </c>
      <c r="BT365" s="15">
        <f t="shared" si="193"/>
        <v>8129.2419</v>
      </c>
      <c r="BU365" s="12">
        <v>1</v>
      </c>
      <c r="BV365" s="12">
        <v>2.84</v>
      </c>
      <c r="BW365" s="12">
        <v>0.98</v>
      </c>
      <c r="BX365" s="35">
        <f t="shared" si="194"/>
        <v>3.7832</v>
      </c>
      <c r="BY365" s="12">
        <v>0.9</v>
      </c>
      <c r="BZ365" s="10">
        <v>0.5</v>
      </c>
      <c r="CA365" s="41">
        <f t="shared" si="195"/>
        <v>13839.546580236</v>
      </c>
    </row>
    <row r="366" s="1" customFormat="1" customHeight="1" spans="26:83">
      <c r="Z366" s="12">
        <v>34993</v>
      </c>
      <c r="AA366" s="13">
        <v>0.168</v>
      </c>
      <c r="AB366" s="12">
        <v>1</v>
      </c>
      <c r="AC366" s="12">
        <v>0</v>
      </c>
      <c r="AD366" s="15">
        <f t="shared" si="187"/>
        <v>5878.824</v>
      </c>
      <c r="AE366" s="12">
        <v>1</v>
      </c>
      <c r="AF366" s="12">
        <v>2.04</v>
      </c>
      <c r="AG366" s="12">
        <v>0.98</v>
      </c>
      <c r="AH366" s="35">
        <f t="shared" si="188"/>
        <v>2.9992</v>
      </c>
      <c r="AI366" s="12">
        <v>0.9</v>
      </c>
      <c r="AJ366" s="10">
        <v>0.5</v>
      </c>
      <c r="AK366" s="41">
        <f t="shared" si="189"/>
        <v>7934.29602336</v>
      </c>
      <c r="AU366" s="12">
        <v>40871</v>
      </c>
      <c r="AV366" s="13">
        <v>0.168</v>
      </c>
      <c r="AW366" s="12">
        <v>1</v>
      </c>
      <c r="AX366" s="12">
        <v>0</v>
      </c>
      <c r="AY366" s="15">
        <f t="shared" si="190"/>
        <v>6866.328</v>
      </c>
      <c r="AZ366" s="12">
        <v>1</v>
      </c>
      <c r="BA366" s="12">
        <v>2.04</v>
      </c>
      <c r="BB366" s="12">
        <v>0.98</v>
      </c>
      <c r="BC366" s="35">
        <f t="shared" si="191"/>
        <v>2.9992</v>
      </c>
      <c r="BD366" s="12">
        <v>0.9</v>
      </c>
      <c r="BE366" s="10">
        <v>0.5</v>
      </c>
      <c r="BF366" s="41">
        <f t="shared" si="192"/>
        <v>9267.07092192</v>
      </c>
      <c r="BP366" s="12">
        <v>40871</v>
      </c>
      <c r="BQ366" s="13">
        <v>0.1989</v>
      </c>
      <c r="BR366" s="12">
        <v>1</v>
      </c>
      <c r="BS366" s="12">
        <v>0</v>
      </c>
      <c r="BT366" s="15">
        <f t="shared" si="193"/>
        <v>8129.2419</v>
      </c>
      <c r="BU366" s="12">
        <v>1</v>
      </c>
      <c r="BV366" s="12">
        <v>2.84</v>
      </c>
      <c r="BW366" s="12">
        <v>0.98</v>
      </c>
      <c r="BX366" s="35">
        <f t="shared" si="194"/>
        <v>3.7832</v>
      </c>
      <c r="BY366" s="12">
        <v>0.9</v>
      </c>
      <c r="BZ366" s="10">
        <v>0.5</v>
      </c>
      <c r="CA366" s="41">
        <f t="shared" si="195"/>
        <v>13839.546580236</v>
      </c>
    </row>
    <row r="367" s="1" customFormat="1" customHeight="1" spans="26:83">
      <c r="Z367" s="12">
        <v>34993</v>
      </c>
      <c r="AA367" s="13">
        <v>0.168</v>
      </c>
      <c r="AB367" s="12">
        <v>1</v>
      </c>
      <c r="AC367" s="12">
        <v>0</v>
      </c>
      <c r="AD367" s="15">
        <f t="shared" si="187"/>
        <v>5878.824</v>
      </c>
      <c r="AE367" s="12">
        <v>1</v>
      </c>
      <c r="AF367" s="12">
        <v>2.04</v>
      </c>
      <c r="AG367" s="12">
        <v>0.98</v>
      </c>
      <c r="AH367" s="35">
        <f t="shared" si="188"/>
        <v>2.9992</v>
      </c>
      <c r="AI367" s="12">
        <v>0.9</v>
      </c>
      <c r="AJ367" s="10">
        <v>0.5</v>
      </c>
      <c r="AK367" s="41">
        <f t="shared" si="189"/>
        <v>7934.29602336</v>
      </c>
      <c r="AU367" s="12">
        <v>40871</v>
      </c>
      <c r="AV367" s="13">
        <v>0.168</v>
      </c>
      <c r="AW367" s="12">
        <v>1</v>
      </c>
      <c r="AX367" s="12">
        <v>0</v>
      </c>
      <c r="AY367" s="15">
        <f t="shared" si="190"/>
        <v>6866.328</v>
      </c>
      <c r="AZ367" s="12">
        <v>1</v>
      </c>
      <c r="BA367" s="12">
        <v>2.04</v>
      </c>
      <c r="BB367" s="12">
        <v>0.98</v>
      </c>
      <c r="BC367" s="35">
        <f t="shared" si="191"/>
        <v>2.9992</v>
      </c>
      <c r="BD367" s="12">
        <v>0.9</v>
      </c>
      <c r="BE367" s="10">
        <v>0.5</v>
      </c>
      <c r="BF367" s="41">
        <f t="shared" si="192"/>
        <v>9267.07092192</v>
      </c>
      <c r="BP367" s="12">
        <v>40871</v>
      </c>
      <c r="BQ367" s="13">
        <v>0.1989</v>
      </c>
      <c r="BR367" s="12">
        <v>1</v>
      </c>
      <c r="BS367" s="12">
        <v>0</v>
      </c>
      <c r="BT367" s="15">
        <f t="shared" si="193"/>
        <v>8129.2419</v>
      </c>
      <c r="BU367" s="12">
        <v>1</v>
      </c>
      <c r="BV367" s="12">
        <v>2.84</v>
      </c>
      <c r="BW367" s="12">
        <v>0.98</v>
      </c>
      <c r="BX367" s="35">
        <f t="shared" si="194"/>
        <v>3.7832</v>
      </c>
      <c r="BY367" s="12">
        <v>0.9</v>
      </c>
      <c r="BZ367" s="10">
        <v>0.5</v>
      </c>
      <c r="CA367" s="41">
        <f t="shared" si="195"/>
        <v>13839.546580236</v>
      </c>
    </row>
    <row r="368" s="1" customFormat="1" customHeight="1" spans="26:83">
      <c r="Z368" s="12">
        <v>34993</v>
      </c>
      <c r="AA368" s="13">
        <v>0.168</v>
      </c>
      <c r="AB368" s="12">
        <v>1</v>
      </c>
      <c r="AC368" s="12">
        <v>0</v>
      </c>
      <c r="AD368" s="15">
        <f t="shared" si="187"/>
        <v>5878.824</v>
      </c>
      <c r="AE368" s="12">
        <v>1</v>
      </c>
      <c r="AF368" s="12">
        <v>2.04</v>
      </c>
      <c r="AG368" s="12">
        <v>0.98</v>
      </c>
      <c r="AH368" s="35">
        <f t="shared" si="188"/>
        <v>2.9992</v>
      </c>
      <c r="AI368" s="12">
        <v>0.9</v>
      </c>
      <c r="AJ368" s="10">
        <v>0.5</v>
      </c>
      <c r="AK368" s="41">
        <f t="shared" si="189"/>
        <v>7934.29602336</v>
      </c>
      <c r="AU368" s="12">
        <v>40871</v>
      </c>
      <c r="AV368" s="13">
        <v>0.168</v>
      </c>
      <c r="AW368" s="12">
        <v>1</v>
      </c>
      <c r="AX368" s="12">
        <v>0</v>
      </c>
      <c r="AY368" s="15">
        <f t="shared" si="190"/>
        <v>6866.328</v>
      </c>
      <c r="AZ368" s="12">
        <v>1</v>
      </c>
      <c r="BA368" s="12">
        <v>2.04</v>
      </c>
      <c r="BB368" s="12">
        <v>0.98</v>
      </c>
      <c r="BC368" s="35">
        <f t="shared" si="191"/>
        <v>2.9992</v>
      </c>
      <c r="BD368" s="12">
        <v>0.9</v>
      </c>
      <c r="BE368" s="10">
        <v>0.5</v>
      </c>
      <c r="BF368" s="41">
        <f t="shared" si="192"/>
        <v>9267.07092192</v>
      </c>
      <c r="BP368" s="12">
        <v>40871</v>
      </c>
      <c r="BQ368" s="13">
        <v>0.1989</v>
      </c>
      <c r="BR368" s="12">
        <v>1</v>
      </c>
      <c r="BS368" s="12">
        <v>0</v>
      </c>
      <c r="BT368" s="15">
        <f t="shared" si="193"/>
        <v>8129.2419</v>
      </c>
      <c r="BU368" s="12">
        <v>1</v>
      </c>
      <c r="BV368" s="12">
        <v>2.84</v>
      </c>
      <c r="BW368" s="12">
        <v>0.98</v>
      </c>
      <c r="BX368" s="35">
        <f t="shared" si="194"/>
        <v>3.7832</v>
      </c>
      <c r="BY368" s="12">
        <v>0.9</v>
      </c>
      <c r="BZ368" s="10">
        <v>0.5</v>
      </c>
      <c r="CA368" s="41">
        <f t="shared" si="195"/>
        <v>13839.546580236</v>
      </c>
    </row>
    <row r="369" s="1" customFormat="1" customHeight="1" spans="26:79">
      <c r="Z369" s="12">
        <v>34993</v>
      </c>
      <c r="AA369" s="13">
        <v>0.168</v>
      </c>
      <c r="AB369" s="12">
        <v>1</v>
      </c>
      <c r="AC369" s="12">
        <v>0</v>
      </c>
      <c r="AD369" s="15">
        <f t="shared" si="187"/>
        <v>5878.824</v>
      </c>
      <c r="AE369" s="12">
        <v>1</v>
      </c>
      <c r="AF369" s="12">
        <v>2.04</v>
      </c>
      <c r="AG369" s="12">
        <v>0.98</v>
      </c>
      <c r="AH369" s="35">
        <f t="shared" si="188"/>
        <v>2.9992</v>
      </c>
      <c r="AI369" s="12">
        <v>0.9</v>
      </c>
      <c r="AJ369" s="10">
        <v>0.5</v>
      </c>
      <c r="AK369" s="41">
        <f t="shared" si="189"/>
        <v>7934.29602336</v>
      </c>
      <c r="AU369" s="12">
        <v>40871</v>
      </c>
      <c r="AV369" s="13">
        <v>0.168</v>
      </c>
      <c r="AW369" s="12">
        <v>1</v>
      </c>
      <c r="AX369" s="12">
        <v>0</v>
      </c>
      <c r="AY369" s="15">
        <f t="shared" si="190"/>
        <v>6866.328</v>
      </c>
      <c r="AZ369" s="12">
        <v>1</v>
      </c>
      <c r="BA369" s="12">
        <v>2.04</v>
      </c>
      <c r="BB369" s="12">
        <v>0.98</v>
      </c>
      <c r="BC369" s="35">
        <f t="shared" si="191"/>
        <v>2.9992</v>
      </c>
      <c r="BD369" s="12">
        <v>0.9</v>
      </c>
      <c r="BE369" s="10">
        <v>0.5</v>
      </c>
      <c r="BF369" s="41">
        <f t="shared" si="192"/>
        <v>9267.07092192</v>
      </c>
      <c r="BP369" s="12">
        <v>40871</v>
      </c>
      <c r="BQ369" s="13">
        <v>0.1989</v>
      </c>
      <c r="BR369" s="12">
        <v>1</v>
      </c>
      <c r="BS369" s="12">
        <v>0</v>
      </c>
      <c r="BT369" s="15">
        <f t="shared" si="193"/>
        <v>8129.2419</v>
      </c>
      <c r="BU369" s="12">
        <v>1</v>
      </c>
      <c r="BV369" s="12">
        <v>2.84</v>
      </c>
      <c r="BW369" s="12">
        <v>0.98</v>
      </c>
      <c r="BX369" s="35">
        <f t="shared" si="194"/>
        <v>3.7832</v>
      </c>
      <c r="BY369" s="12">
        <v>0.9</v>
      </c>
      <c r="BZ369" s="10">
        <v>0.5</v>
      </c>
      <c r="CA369" s="41">
        <f t="shared" si="195"/>
        <v>13839.546580236</v>
      </c>
    </row>
    <row r="370" s="1" customFormat="1" customHeight="1" spans="26:79">
      <c r="Z370" s="12">
        <v>34993</v>
      </c>
      <c r="AA370" s="13">
        <v>0.3</v>
      </c>
      <c r="AB370" s="12">
        <v>1</v>
      </c>
      <c r="AC370" s="12">
        <v>0</v>
      </c>
      <c r="AD370" s="15">
        <f t="shared" si="187"/>
        <v>10497.9</v>
      </c>
      <c r="AE370" s="12">
        <v>1</v>
      </c>
      <c r="AF370" s="12">
        <v>2.04</v>
      </c>
      <c r="AG370" s="12">
        <v>0.98</v>
      </c>
      <c r="AH370" s="35">
        <f t="shared" si="188"/>
        <v>2.9992</v>
      </c>
      <c r="AI370" s="12">
        <v>0.9</v>
      </c>
      <c r="AJ370" s="10">
        <v>0.5</v>
      </c>
      <c r="AK370" s="41">
        <f t="shared" si="189"/>
        <v>14168.385756</v>
      </c>
      <c r="AU370" s="12">
        <v>40871</v>
      </c>
      <c r="AV370" s="13">
        <v>0.3</v>
      </c>
      <c r="AW370" s="12">
        <v>1</v>
      </c>
      <c r="AX370" s="12">
        <v>0</v>
      </c>
      <c r="AY370" s="15">
        <f t="shared" si="190"/>
        <v>12261.3</v>
      </c>
      <c r="AZ370" s="12">
        <v>1</v>
      </c>
      <c r="BA370" s="12">
        <v>2.04</v>
      </c>
      <c r="BB370" s="12">
        <v>0.98</v>
      </c>
      <c r="BC370" s="35">
        <f t="shared" si="191"/>
        <v>2.9992</v>
      </c>
      <c r="BD370" s="12">
        <v>0.9</v>
      </c>
      <c r="BE370" s="10">
        <v>0.5</v>
      </c>
      <c r="BF370" s="41">
        <f t="shared" si="192"/>
        <v>16548.340932</v>
      </c>
      <c r="BP370" s="12">
        <v>40871</v>
      </c>
      <c r="BQ370" s="13">
        <v>0.355</v>
      </c>
      <c r="BR370" s="12">
        <v>1</v>
      </c>
      <c r="BS370" s="12">
        <v>0</v>
      </c>
      <c r="BT370" s="15">
        <f t="shared" si="193"/>
        <v>14509.205</v>
      </c>
      <c r="BU370" s="12">
        <v>1</v>
      </c>
      <c r="BV370" s="12">
        <v>2.84</v>
      </c>
      <c r="BW370" s="12">
        <v>0.98</v>
      </c>
      <c r="BX370" s="35">
        <f t="shared" si="194"/>
        <v>3.7832</v>
      </c>
      <c r="BY370" s="12">
        <v>0.9</v>
      </c>
      <c r="BZ370" s="10">
        <v>0.5</v>
      </c>
      <c r="CA370" s="41">
        <f t="shared" si="195"/>
        <v>24701.0509602</v>
      </c>
    </row>
    <row r="371" s="1" customFormat="1" customHeight="1" spans="26:79">
      <c r="Z371" s="12">
        <v>34993</v>
      </c>
      <c r="AA371" s="13">
        <v>0.58</v>
      </c>
      <c r="AB371" s="12">
        <v>1</v>
      </c>
      <c r="AC371" s="12">
        <v>0</v>
      </c>
      <c r="AD371" s="15">
        <f t="shared" si="187"/>
        <v>20295.94</v>
      </c>
      <c r="AE371" s="12">
        <v>1</v>
      </c>
      <c r="AF371" s="12">
        <v>2.04</v>
      </c>
      <c r="AG371" s="12">
        <v>0.98</v>
      </c>
      <c r="AH371" s="35">
        <f t="shared" si="188"/>
        <v>2.9992</v>
      </c>
      <c r="AI371" s="12">
        <v>0.9</v>
      </c>
      <c r="AJ371" s="10">
        <v>0.5</v>
      </c>
      <c r="AK371" s="41">
        <f t="shared" si="189"/>
        <v>27392.2124616</v>
      </c>
      <c r="AU371" s="12">
        <v>40871</v>
      </c>
      <c r="AV371" s="13">
        <v>0.58</v>
      </c>
      <c r="AW371" s="12">
        <v>1</v>
      </c>
      <c r="AX371" s="12">
        <v>0</v>
      </c>
      <c r="AY371" s="15">
        <f t="shared" si="190"/>
        <v>23705.18</v>
      </c>
      <c r="AZ371" s="12">
        <v>1</v>
      </c>
      <c r="BA371" s="12">
        <v>2.04</v>
      </c>
      <c r="BB371" s="12">
        <v>0.98</v>
      </c>
      <c r="BC371" s="35">
        <f t="shared" si="191"/>
        <v>2.9992</v>
      </c>
      <c r="BD371" s="12">
        <v>0.9</v>
      </c>
      <c r="BE371" s="10">
        <v>0.5</v>
      </c>
      <c r="BF371" s="41">
        <f t="shared" si="192"/>
        <v>31993.4591352</v>
      </c>
      <c r="BP371" s="12">
        <v>40871</v>
      </c>
      <c r="BQ371" s="13">
        <v>0.6851</v>
      </c>
      <c r="BR371" s="12">
        <v>1</v>
      </c>
      <c r="BS371" s="12">
        <v>0</v>
      </c>
      <c r="BT371" s="15">
        <f t="shared" si="193"/>
        <v>28000.7221</v>
      </c>
      <c r="BU371" s="12">
        <v>1</v>
      </c>
      <c r="BV371" s="12">
        <v>2.84</v>
      </c>
      <c r="BW371" s="12">
        <v>0.98</v>
      </c>
      <c r="BX371" s="35">
        <f t="shared" si="194"/>
        <v>3.7832</v>
      </c>
      <c r="BY371" s="12">
        <v>0.9</v>
      </c>
      <c r="BZ371" s="10">
        <v>0.5</v>
      </c>
      <c r="CA371" s="41">
        <f t="shared" si="195"/>
        <v>47669.549331924</v>
      </c>
    </row>
    <row r="372" s="1" customFormat="1" customHeight="1" spans="26:79">
      <c r="Z372" s="42" t="s">
        <v>48</v>
      </c>
      <c r="AA372" s="43"/>
      <c r="AB372" s="43"/>
      <c r="AC372" s="43"/>
      <c r="AD372" s="43"/>
      <c r="AE372" s="43"/>
      <c r="AF372" s="43"/>
      <c r="AG372" s="38">
        <f>SUM(AK362:AK371)</f>
        <v>105034.96640448</v>
      </c>
      <c r="AH372" s="38"/>
      <c r="AI372" s="38"/>
      <c r="AJ372" s="38"/>
      <c r="AK372" s="38"/>
      <c r="AU372" s="42" t="s">
        <v>48</v>
      </c>
      <c r="AV372" s="43"/>
      <c r="AW372" s="43"/>
      <c r="AX372" s="43"/>
      <c r="AY372" s="43"/>
      <c r="AZ372" s="43"/>
      <c r="BA372" s="43"/>
      <c r="BB372" s="38">
        <f>SUM(BF362:BF371)</f>
        <v>122678.36744256</v>
      </c>
      <c r="BC372" s="38"/>
      <c r="BD372" s="38"/>
      <c r="BE372" s="38"/>
      <c r="BF372" s="38"/>
      <c r="BP372" s="42" t="s">
        <v>48</v>
      </c>
      <c r="BQ372" s="43"/>
      <c r="BR372" s="43"/>
      <c r="BS372" s="43"/>
      <c r="BT372" s="43"/>
      <c r="BU372" s="43"/>
      <c r="BV372" s="43"/>
      <c r="BW372" s="38">
        <f>SUM(CA362:CA371)</f>
        <v>183086.972934012</v>
      </c>
      <c r="BX372" s="38"/>
      <c r="BY372" s="38"/>
      <c r="BZ372" s="38"/>
      <c r="CA372" s="38"/>
    </row>
    <row r="373" s="1" customFormat="1" customHeight="1" spans="26:79">
      <c r="Z373" s="43"/>
      <c r="AA373" s="43"/>
      <c r="AB373" s="43"/>
      <c r="AC373" s="43"/>
      <c r="AD373" s="43"/>
      <c r="AE373" s="43"/>
      <c r="AF373" s="43"/>
      <c r="AG373" s="38"/>
      <c r="AH373" s="38"/>
      <c r="AI373" s="38"/>
      <c r="AJ373" s="38"/>
      <c r="AK373" s="38"/>
      <c r="AU373" s="43"/>
      <c r="AV373" s="43"/>
      <c r="AW373" s="43"/>
      <c r="AX373" s="43"/>
      <c r="AY373" s="43"/>
      <c r="AZ373" s="43"/>
      <c r="BA373" s="43"/>
      <c r="BB373" s="38"/>
      <c r="BC373" s="38"/>
      <c r="BD373" s="38"/>
      <c r="BE373" s="38"/>
      <c r="BF373" s="38"/>
      <c r="BP373" s="43"/>
      <c r="BQ373" s="43"/>
      <c r="BR373" s="43"/>
      <c r="BS373" s="43"/>
      <c r="BT373" s="43"/>
      <c r="BU373" s="43"/>
      <c r="BV373" s="43"/>
      <c r="BW373" s="38"/>
      <c r="BX373" s="38"/>
      <c r="BY373" s="38"/>
      <c r="BZ373" s="38"/>
      <c r="CA373" s="38"/>
    </row>
    <row r="374" s="1" customFormat="1" customHeight="1" spans="26:79">
      <c r="Z374" s="43"/>
      <c r="AA374" s="43"/>
      <c r="AB374" s="43"/>
      <c r="AC374" s="43"/>
      <c r="AD374" s="43"/>
      <c r="AE374" s="43"/>
      <c r="AF374" s="43"/>
      <c r="AG374" s="38"/>
      <c r="AH374" s="38"/>
      <c r="AI374" s="38"/>
      <c r="AJ374" s="38"/>
      <c r="AK374" s="38"/>
      <c r="AU374" s="43"/>
      <c r="AV374" s="43"/>
      <c r="AW374" s="43"/>
      <c r="AX374" s="43"/>
      <c r="AY374" s="43"/>
      <c r="AZ374" s="43"/>
      <c r="BA374" s="43"/>
      <c r="BB374" s="38"/>
      <c r="BC374" s="38"/>
      <c r="BD374" s="38"/>
      <c r="BE374" s="38"/>
      <c r="BF374" s="38"/>
      <c r="BP374" s="43"/>
      <c r="BQ374" s="43"/>
      <c r="BR374" s="43"/>
      <c r="BS374" s="43"/>
      <c r="BT374" s="43"/>
      <c r="BU374" s="43"/>
      <c r="BV374" s="43"/>
      <c r="BW374" s="38"/>
      <c r="BX374" s="38"/>
      <c r="BY374" s="38"/>
      <c r="BZ374" s="38"/>
      <c r="CA374" s="38"/>
    </row>
  </sheetData>
  <mergeCells count="528">
    <mergeCell ref="E1:T1"/>
    <mergeCell ref="Z1:AO1"/>
    <mergeCell ref="AU1:BJ1"/>
    <mergeCell ref="BP1:CE1"/>
    <mergeCell ref="E2:I2"/>
    <mergeCell ref="J2:M2"/>
    <mergeCell ref="O2:Q2"/>
    <mergeCell ref="Z2:AD2"/>
    <mergeCell ref="AE2:AH2"/>
    <mergeCell ref="AJ2:AL2"/>
    <mergeCell ref="AU2:AY2"/>
    <mergeCell ref="AZ2:BC2"/>
    <mergeCell ref="BE2:BG2"/>
    <mergeCell ref="BP2:BT2"/>
    <mergeCell ref="BU2:BX2"/>
    <mergeCell ref="BZ2:CB2"/>
    <mergeCell ref="E24:P24"/>
    <mergeCell ref="Z24:AO24"/>
    <mergeCell ref="AU24:BJ24"/>
    <mergeCell ref="BP24:CE24"/>
    <mergeCell ref="E25:I25"/>
    <mergeCell ref="J25:M25"/>
    <mergeCell ref="N25:O25"/>
    <mergeCell ref="Z25:AD25"/>
    <mergeCell ref="AE25:AH25"/>
    <mergeCell ref="AJ25:AL25"/>
    <mergeCell ref="AU25:AY25"/>
    <mergeCell ref="AZ25:BC25"/>
    <mergeCell ref="BE25:BG25"/>
    <mergeCell ref="BP25:BT25"/>
    <mergeCell ref="BU25:BX25"/>
    <mergeCell ref="BZ25:CB25"/>
    <mergeCell ref="Z54:AK54"/>
    <mergeCell ref="AU54:BF54"/>
    <mergeCell ref="BP54:CA54"/>
    <mergeCell ref="Z55:AD55"/>
    <mergeCell ref="AE55:AH55"/>
    <mergeCell ref="AI55:AJ55"/>
    <mergeCell ref="AU55:AY55"/>
    <mergeCell ref="AZ55:BC55"/>
    <mergeCell ref="BD55:BE55"/>
    <mergeCell ref="BP55:BT55"/>
    <mergeCell ref="BU55:BX55"/>
    <mergeCell ref="BY55:BZ55"/>
    <mergeCell ref="Z74:AK74"/>
    <mergeCell ref="AU74:BF74"/>
    <mergeCell ref="BP74:CA74"/>
    <mergeCell ref="Z75:AD75"/>
    <mergeCell ref="AE75:AH75"/>
    <mergeCell ref="AI75:AJ75"/>
    <mergeCell ref="AU75:AY75"/>
    <mergeCell ref="AZ75:BC75"/>
    <mergeCell ref="BD75:BE75"/>
    <mergeCell ref="BP75:BT75"/>
    <mergeCell ref="BU75:BX75"/>
    <mergeCell ref="BY75:BZ75"/>
    <mergeCell ref="E91:T91"/>
    <mergeCell ref="Z91:AO91"/>
    <mergeCell ref="AU91:BJ91"/>
    <mergeCell ref="BP91:CE91"/>
    <mergeCell ref="E92:I92"/>
    <mergeCell ref="J92:M92"/>
    <mergeCell ref="O92:Q92"/>
    <mergeCell ref="Z92:AD92"/>
    <mergeCell ref="AE92:AH92"/>
    <mergeCell ref="AJ92:AL92"/>
    <mergeCell ref="AU92:AY92"/>
    <mergeCell ref="AZ92:BC92"/>
    <mergeCell ref="BE92:BG92"/>
    <mergeCell ref="BP92:BT92"/>
    <mergeCell ref="BU92:BX92"/>
    <mergeCell ref="BZ92:CB92"/>
    <mergeCell ref="E114:P114"/>
    <mergeCell ref="Z114:AO114"/>
    <mergeCell ref="AU114:BJ114"/>
    <mergeCell ref="BP114:CE114"/>
    <mergeCell ref="E115:I115"/>
    <mergeCell ref="J115:M115"/>
    <mergeCell ref="N115:O115"/>
    <mergeCell ref="Z115:AD115"/>
    <mergeCell ref="AE115:AH115"/>
    <mergeCell ref="AJ115:AL115"/>
    <mergeCell ref="AU115:AY115"/>
    <mergeCell ref="AZ115:BC115"/>
    <mergeCell ref="BE115:BG115"/>
    <mergeCell ref="BP115:BT115"/>
    <mergeCell ref="BU115:BX115"/>
    <mergeCell ref="BZ115:CB115"/>
    <mergeCell ref="Z144:AK144"/>
    <mergeCell ref="AU144:BF144"/>
    <mergeCell ref="BP144:CA144"/>
    <mergeCell ref="Z145:AD145"/>
    <mergeCell ref="AE145:AH145"/>
    <mergeCell ref="AI145:AJ145"/>
    <mergeCell ref="AU145:AY145"/>
    <mergeCell ref="AZ145:BC145"/>
    <mergeCell ref="BD145:BE145"/>
    <mergeCell ref="BP145:BT145"/>
    <mergeCell ref="BU145:BX145"/>
    <mergeCell ref="BY145:BZ145"/>
    <mergeCell ref="Z164:AK164"/>
    <mergeCell ref="AU164:BF164"/>
    <mergeCell ref="BP164:CA164"/>
    <mergeCell ref="Z165:AD165"/>
    <mergeCell ref="AE165:AH165"/>
    <mergeCell ref="AI165:AJ165"/>
    <mergeCell ref="AU165:AY165"/>
    <mergeCell ref="AZ165:BC165"/>
    <mergeCell ref="BD165:BE165"/>
    <mergeCell ref="BP165:BT165"/>
    <mergeCell ref="BU165:BX165"/>
    <mergeCell ref="BY165:BZ165"/>
    <mergeCell ref="E183:T183"/>
    <mergeCell ref="Z183:AO183"/>
    <mergeCell ref="AU183:BJ183"/>
    <mergeCell ref="BP183:CE183"/>
    <mergeCell ref="E184:I184"/>
    <mergeCell ref="J184:M184"/>
    <mergeCell ref="O184:Q184"/>
    <mergeCell ref="Z184:AD184"/>
    <mergeCell ref="AE184:AH184"/>
    <mergeCell ref="AJ184:AL184"/>
    <mergeCell ref="AU184:AY184"/>
    <mergeCell ref="AZ184:BC184"/>
    <mergeCell ref="BE184:BG184"/>
    <mergeCell ref="BP184:BT184"/>
    <mergeCell ref="BU184:BX184"/>
    <mergeCell ref="BZ184:CB184"/>
    <mergeCell ref="E206:P206"/>
    <mergeCell ref="Z206:AO206"/>
    <mergeCell ref="AU206:BJ206"/>
    <mergeCell ref="BP206:CE206"/>
    <mergeCell ref="E207:I207"/>
    <mergeCell ref="J207:M207"/>
    <mergeCell ref="N207:O207"/>
    <mergeCell ref="Z207:AD207"/>
    <mergeCell ref="AE207:AH207"/>
    <mergeCell ref="AJ207:AL207"/>
    <mergeCell ref="AU207:AY207"/>
    <mergeCell ref="AZ207:BC207"/>
    <mergeCell ref="BE207:BG207"/>
    <mergeCell ref="BP207:BT207"/>
    <mergeCell ref="BU207:BX207"/>
    <mergeCell ref="BZ207:CB207"/>
    <mergeCell ref="Z236:AK236"/>
    <mergeCell ref="AU236:BF236"/>
    <mergeCell ref="BP236:CA236"/>
    <mergeCell ref="Z237:AD237"/>
    <mergeCell ref="AE237:AH237"/>
    <mergeCell ref="AI237:AJ237"/>
    <mergeCell ref="AU237:AY237"/>
    <mergeCell ref="AZ237:BC237"/>
    <mergeCell ref="BD237:BE237"/>
    <mergeCell ref="BP237:BT237"/>
    <mergeCell ref="BU237:BX237"/>
    <mergeCell ref="BY237:BZ237"/>
    <mergeCell ref="Z256:AK256"/>
    <mergeCell ref="AU256:BF256"/>
    <mergeCell ref="BP256:CA256"/>
    <mergeCell ref="Z257:AD257"/>
    <mergeCell ref="AE257:AH257"/>
    <mergeCell ref="AI257:AJ257"/>
    <mergeCell ref="AU257:AY257"/>
    <mergeCell ref="AZ257:BC257"/>
    <mergeCell ref="BD257:BE257"/>
    <mergeCell ref="BP257:BT257"/>
    <mergeCell ref="BU257:BX257"/>
    <mergeCell ref="BY257:BZ257"/>
    <mergeCell ref="E274:T274"/>
    <mergeCell ref="Z274:AO274"/>
    <mergeCell ref="AU274:BJ274"/>
    <mergeCell ref="BP274:CE274"/>
    <mergeCell ref="E275:I275"/>
    <mergeCell ref="J275:M275"/>
    <mergeCell ref="O275:Q275"/>
    <mergeCell ref="Z275:AD275"/>
    <mergeCell ref="AE275:AH275"/>
    <mergeCell ref="AJ275:AL275"/>
    <mergeCell ref="AU275:AY275"/>
    <mergeCell ref="AZ275:BC275"/>
    <mergeCell ref="BE275:BG275"/>
    <mergeCell ref="BP275:BT275"/>
    <mergeCell ref="BU275:BX275"/>
    <mergeCell ref="BZ275:CB275"/>
    <mergeCell ref="E309:P309"/>
    <mergeCell ref="Z309:AO309"/>
    <mergeCell ref="AU309:BJ309"/>
    <mergeCell ref="BP309:CE309"/>
    <mergeCell ref="E310:I310"/>
    <mergeCell ref="J310:M310"/>
    <mergeCell ref="N310:O310"/>
    <mergeCell ref="Z310:AD310"/>
    <mergeCell ref="AE310:AH310"/>
    <mergeCell ref="AJ310:AL310"/>
    <mergeCell ref="AU310:AY310"/>
    <mergeCell ref="AZ310:BC310"/>
    <mergeCell ref="BE310:BG310"/>
    <mergeCell ref="BP310:BT310"/>
    <mergeCell ref="BU310:BX310"/>
    <mergeCell ref="BZ310:CB310"/>
    <mergeCell ref="Z339:AK339"/>
    <mergeCell ref="AU339:BF339"/>
    <mergeCell ref="BP339:CA339"/>
    <mergeCell ref="Z340:AD340"/>
    <mergeCell ref="AE340:AH340"/>
    <mergeCell ref="AI340:AJ340"/>
    <mergeCell ref="AU340:AY340"/>
    <mergeCell ref="AZ340:BC340"/>
    <mergeCell ref="BD340:BE340"/>
    <mergeCell ref="BP340:BT340"/>
    <mergeCell ref="BU340:BX340"/>
    <mergeCell ref="BY340:BZ340"/>
    <mergeCell ref="Z359:AK359"/>
    <mergeCell ref="AU359:BF359"/>
    <mergeCell ref="BP359:CA359"/>
    <mergeCell ref="Z360:AD360"/>
    <mergeCell ref="AE360:AH360"/>
    <mergeCell ref="AI360:AJ360"/>
    <mergeCell ref="AU360:AY360"/>
    <mergeCell ref="AZ360:BC360"/>
    <mergeCell ref="BD360:BE360"/>
    <mergeCell ref="BP360:BT360"/>
    <mergeCell ref="BU360:BX360"/>
    <mergeCell ref="BY360:BZ360"/>
    <mergeCell ref="N2:N3"/>
    <mergeCell ref="N92:N93"/>
    <mergeCell ref="N184:N185"/>
    <mergeCell ref="N275:N276"/>
    <mergeCell ref="P25:P26"/>
    <mergeCell ref="P115:P116"/>
    <mergeCell ref="P207:P208"/>
    <mergeCell ref="P310:P311"/>
    <mergeCell ref="S2:S3"/>
    <mergeCell ref="S92:S93"/>
    <mergeCell ref="S184:S185"/>
    <mergeCell ref="S275:S276"/>
    <mergeCell ref="T2:T3"/>
    <mergeCell ref="T92:T93"/>
    <mergeCell ref="T184:T185"/>
    <mergeCell ref="T275:T276"/>
    <mergeCell ref="AI2:AI3"/>
    <mergeCell ref="AI25:AI26"/>
    <mergeCell ref="AI92:AI93"/>
    <mergeCell ref="AI115:AI116"/>
    <mergeCell ref="AI184:AI185"/>
    <mergeCell ref="AI207:AI208"/>
    <mergeCell ref="AI275:AI276"/>
    <mergeCell ref="AI310:AI311"/>
    <mergeCell ref="AK55:AK56"/>
    <mergeCell ref="AK75:AK76"/>
    <mergeCell ref="AK145:AK146"/>
    <mergeCell ref="AK165:AK166"/>
    <mergeCell ref="AK237:AK238"/>
    <mergeCell ref="AK257:AK258"/>
    <mergeCell ref="AK340:AK341"/>
    <mergeCell ref="AK360:AK361"/>
    <mergeCell ref="AN2:AN3"/>
    <mergeCell ref="AN25:AN26"/>
    <mergeCell ref="AN92:AN93"/>
    <mergeCell ref="AN115:AN116"/>
    <mergeCell ref="AN184:AN185"/>
    <mergeCell ref="AN207:AN208"/>
    <mergeCell ref="AN275:AN276"/>
    <mergeCell ref="AN310:AN311"/>
    <mergeCell ref="AO2:AO3"/>
    <mergeCell ref="AO25:AO26"/>
    <mergeCell ref="AO92:AO93"/>
    <mergeCell ref="AO115:AO116"/>
    <mergeCell ref="AO184:AO185"/>
    <mergeCell ref="AO207:AO208"/>
    <mergeCell ref="AO275:AO276"/>
    <mergeCell ref="AO310:AO311"/>
    <mergeCell ref="BD2:BD3"/>
    <mergeCell ref="BD25:BD26"/>
    <mergeCell ref="BD92:BD93"/>
    <mergeCell ref="BD115:BD116"/>
    <mergeCell ref="BD184:BD185"/>
    <mergeCell ref="BD207:BD208"/>
    <mergeCell ref="BD275:BD276"/>
    <mergeCell ref="BD310:BD311"/>
    <mergeCell ref="BF55:BF56"/>
    <mergeCell ref="BF75:BF76"/>
    <mergeCell ref="BF145:BF146"/>
    <mergeCell ref="BF165:BF166"/>
    <mergeCell ref="BF237:BF238"/>
    <mergeCell ref="BF257:BF258"/>
    <mergeCell ref="BF340:BF341"/>
    <mergeCell ref="BF360:BF361"/>
    <mergeCell ref="BI2:BI3"/>
    <mergeCell ref="BI25:BI26"/>
    <mergeCell ref="BI92:BI93"/>
    <mergeCell ref="BI115:BI116"/>
    <mergeCell ref="BI184:BI185"/>
    <mergeCell ref="BI207:BI208"/>
    <mergeCell ref="BI275:BI276"/>
    <mergeCell ref="BI310:BI311"/>
    <mergeCell ref="BJ2:BJ3"/>
    <mergeCell ref="BJ25:BJ26"/>
    <mergeCell ref="BJ92:BJ93"/>
    <mergeCell ref="BJ115:BJ116"/>
    <mergeCell ref="BJ184:BJ185"/>
    <mergeCell ref="BJ207:BJ208"/>
    <mergeCell ref="BJ275:BJ276"/>
    <mergeCell ref="BJ310:BJ311"/>
    <mergeCell ref="BY2:BY3"/>
    <mergeCell ref="BY25:BY26"/>
    <mergeCell ref="BY92:BY93"/>
    <mergeCell ref="BY115:BY116"/>
    <mergeCell ref="BY184:BY185"/>
    <mergeCell ref="BY207:BY208"/>
    <mergeCell ref="BY275:BY276"/>
    <mergeCell ref="BY310:BY311"/>
    <mergeCell ref="CA55:CA56"/>
    <mergeCell ref="CA75:CA76"/>
    <mergeCell ref="CA145:CA146"/>
    <mergeCell ref="CA165:CA166"/>
    <mergeCell ref="CA237:CA238"/>
    <mergeCell ref="CA257:CA258"/>
    <mergeCell ref="CA340:CA341"/>
    <mergeCell ref="CA360:CA361"/>
    <mergeCell ref="CD2:CD3"/>
    <mergeCell ref="CD25:CD26"/>
    <mergeCell ref="CD92:CD93"/>
    <mergeCell ref="CD115:CD116"/>
    <mergeCell ref="CD184:CD185"/>
    <mergeCell ref="CD207:CD208"/>
    <mergeCell ref="CD275:CD276"/>
    <mergeCell ref="CD310:CD311"/>
    <mergeCell ref="CE2:CE3"/>
    <mergeCell ref="CE25:CE26"/>
    <mergeCell ref="CE92:CE93"/>
    <mergeCell ref="CE115:CE116"/>
    <mergeCell ref="CE184:CE185"/>
    <mergeCell ref="CE207:CE208"/>
    <mergeCell ref="CE275:CE276"/>
    <mergeCell ref="CE310:CE311"/>
    <mergeCell ref="A1:D2"/>
    <mergeCell ref="U1:Y2"/>
    <mergeCell ref="AP1:AT2"/>
    <mergeCell ref="BK1:BO2"/>
    <mergeCell ref="A5:B6"/>
    <mergeCell ref="C5:D6"/>
    <mergeCell ref="AS5:AT6"/>
    <mergeCell ref="U5:W6"/>
    <mergeCell ref="AP5:AR6"/>
    <mergeCell ref="BK5:BM6"/>
    <mergeCell ref="X5:Y6"/>
    <mergeCell ref="BN5:BO6"/>
    <mergeCell ref="A7:B8"/>
    <mergeCell ref="C7:D8"/>
    <mergeCell ref="AS7:AT8"/>
    <mergeCell ref="U7:W8"/>
    <mergeCell ref="AP7:AR8"/>
    <mergeCell ref="BK7:BM8"/>
    <mergeCell ref="X7:Y8"/>
    <mergeCell ref="BN7:BO8"/>
    <mergeCell ref="E22:L23"/>
    <mergeCell ref="M22:T23"/>
    <mergeCell ref="Z22:AG23"/>
    <mergeCell ref="AH22:AO23"/>
    <mergeCell ref="AU22:BB23"/>
    <mergeCell ref="BC22:BJ23"/>
    <mergeCell ref="BP22:BW23"/>
    <mergeCell ref="BX22:CE23"/>
    <mergeCell ref="E41:I43"/>
    <mergeCell ref="J41:P43"/>
    <mergeCell ref="Z52:AG53"/>
    <mergeCell ref="AH52:AO53"/>
    <mergeCell ref="AU52:BB53"/>
    <mergeCell ref="BC52:BJ53"/>
    <mergeCell ref="BP52:BW53"/>
    <mergeCell ref="BX52:CE53"/>
    <mergeCell ref="Z71:AD73"/>
    <mergeCell ref="AE71:AK73"/>
    <mergeCell ref="AZ71:BF73"/>
    <mergeCell ref="BU71:CA73"/>
    <mergeCell ref="AU71:AY73"/>
    <mergeCell ref="BP71:BT73"/>
    <mergeCell ref="Z87:AF89"/>
    <mergeCell ref="AU87:BA89"/>
    <mergeCell ref="BP87:BV89"/>
    <mergeCell ref="AG87:AK89"/>
    <mergeCell ref="BB87:BF89"/>
    <mergeCell ref="BW87:CA89"/>
    <mergeCell ref="A91:D92"/>
    <mergeCell ref="U91:Y92"/>
    <mergeCell ref="AP91:AT92"/>
    <mergeCell ref="BK91:BO92"/>
    <mergeCell ref="A95:B96"/>
    <mergeCell ref="C95:D96"/>
    <mergeCell ref="AS95:AT96"/>
    <mergeCell ref="U95:W96"/>
    <mergeCell ref="AP95:AR96"/>
    <mergeCell ref="BK95:BM96"/>
    <mergeCell ref="X95:Y96"/>
    <mergeCell ref="BN95:BO96"/>
    <mergeCell ref="A97:B98"/>
    <mergeCell ref="C97:D98"/>
    <mergeCell ref="AS97:AT98"/>
    <mergeCell ref="U97:W98"/>
    <mergeCell ref="AP97:AR98"/>
    <mergeCell ref="BK97:BM98"/>
    <mergeCell ref="X97:Y98"/>
    <mergeCell ref="BN97:BO98"/>
    <mergeCell ref="E112:L113"/>
    <mergeCell ref="M112:T113"/>
    <mergeCell ref="Z112:AG113"/>
    <mergeCell ref="AH112:AO113"/>
    <mergeCell ref="AU112:BB113"/>
    <mergeCell ref="BC112:BJ113"/>
    <mergeCell ref="BP112:BW113"/>
    <mergeCell ref="BX112:CE113"/>
    <mergeCell ref="E131:I133"/>
    <mergeCell ref="J131:P133"/>
    <mergeCell ref="Z142:AG143"/>
    <mergeCell ref="AH142:AO143"/>
    <mergeCell ref="AU142:BB143"/>
    <mergeCell ref="BC142:BJ143"/>
    <mergeCell ref="BP142:BW143"/>
    <mergeCell ref="BX142:CE143"/>
    <mergeCell ref="Z161:AD163"/>
    <mergeCell ref="AE161:AK163"/>
    <mergeCell ref="AZ161:BF163"/>
    <mergeCell ref="BU161:CA163"/>
    <mergeCell ref="AU161:AY163"/>
    <mergeCell ref="BP161:BT163"/>
    <mergeCell ref="Z177:AF179"/>
    <mergeCell ref="AU177:BA179"/>
    <mergeCell ref="BP177:BV179"/>
    <mergeCell ref="AG177:AK179"/>
    <mergeCell ref="BB177:BF179"/>
    <mergeCell ref="BW177:CA179"/>
    <mergeCell ref="A183:D184"/>
    <mergeCell ref="U183:Y184"/>
    <mergeCell ref="AP183:AT184"/>
    <mergeCell ref="BK183:BO184"/>
    <mergeCell ref="A187:B188"/>
    <mergeCell ref="C187:D188"/>
    <mergeCell ref="AS187:AT188"/>
    <mergeCell ref="U187:W188"/>
    <mergeCell ref="AP187:AR188"/>
    <mergeCell ref="BK187:BM188"/>
    <mergeCell ref="X187:Y188"/>
    <mergeCell ref="BN187:BO188"/>
    <mergeCell ref="A189:B190"/>
    <mergeCell ref="C189:D190"/>
    <mergeCell ref="AS189:AT190"/>
    <mergeCell ref="U189:W190"/>
    <mergeCell ref="AP189:AR190"/>
    <mergeCell ref="BK189:BM190"/>
    <mergeCell ref="X189:Y190"/>
    <mergeCell ref="BN189:BO190"/>
    <mergeCell ref="E204:L205"/>
    <mergeCell ref="M204:T205"/>
    <mergeCell ref="Z204:AG205"/>
    <mergeCell ref="AH204:AO205"/>
    <mergeCell ref="AU204:BB205"/>
    <mergeCell ref="BC204:BJ205"/>
    <mergeCell ref="BP204:BW205"/>
    <mergeCell ref="BX204:CE205"/>
    <mergeCell ref="E223:I225"/>
    <mergeCell ref="J223:P225"/>
    <mergeCell ref="Z234:AG235"/>
    <mergeCell ref="AH234:AO235"/>
    <mergeCell ref="AU234:BB235"/>
    <mergeCell ref="BC234:BJ235"/>
    <mergeCell ref="BP234:BW235"/>
    <mergeCell ref="BX234:CE235"/>
    <mergeCell ref="Z253:AD255"/>
    <mergeCell ref="AE253:AK255"/>
    <mergeCell ref="AZ253:BF255"/>
    <mergeCell ref="BU253:CA255"/>
    <mergeCell ref="AU253:AY255"/>
    <mergeCell ref="BP253:BT255"/>
    <mergeCell ref="Z269:AF271"/>
    <mergeCell ref="AU269:BA271"/>
    <mergeCell ref="BP269:BV271"/>
    <mergeCell ref="AG269:AK271"/>
    <mergeCell ref="BB269:BF271"/>
    <mergeCell ref="BW269:CA271"/>
    <mergeCell ref="A274:D275"/>
    <mergeCell ref="U274:Y275"/>
    <mergeCell ref="AP274:AT275"/>
    <mergeCell ref="BK274:BO275"/>
    <mergeCell ref="A278:B279"/>
    <mergeCell ref="C278:D279"/>
    <mergeCell ref="AS278:AT279"/>
    <mergeCell ref="U278:W279"/>
    <mergeCell ref="AP278:AR279"/>
    <mergeCell ref="BK278:BM279"/>
    <mergeCell ref="X278:Y279"/>
    <mergeCell ref="BN278:BO279"/>
    <mergeCell ref="A280:B281"/>
    <mergeCell ref="C280:D281"/>
    <mergeCell ref="AS280:AT281"/>
    <mergeCell ref="U280:W281"/>
    <mergeCell ref="AP280:AR281"/>
    <mergeCell ref="BK280:BM281"/>
    <mergeCell ref="X280:Y281"/>
    <mergeCell ref="BN280:BO281"/>
    <mergeCell ref="E307:L308"/>
    <mergeCell ref="M307:T308"/>
    <mergeCell ref="Z307:AG308"/>
    <mergeCell ref="AH307:AO308"/>
    <mergeCell ref="AU307:BB308"/>
    <mergeCell ref="BC307:BJ308"/>
    <mergeCell ref="BP307:BW308"/>
    <mergeCell ref="BX307:CE308"/>
    <mergeCell ref="E326:I328"/>
    <mergeCell ref="J326:P328"/>
    <mergeCell ref="Z337:AG338"/>
    <mergeCell ref="AH337:AO338"/>
    <mergeCell ref="AU337:BB338"/>
    <mergeCell ref="BC337:BJ338"/>
    <mergeCell ref="BP337:BW338"/>
    <mergeCell ref="BX337:CE338"/>
    <mergeCell ref="Z356:AD358"/>
    <mergeCell ref="AE356:AK358"/>
    <mergeCell ref="AZ356:BF358"/>
    <mergeCell ref="BU356:CA358"/>
    <mergeCell ref="AU356:AY358"/>
    <mergeCell ref="BP356:BT358"/>
    <mergeCell ref="Z372:AF374"/>
    <mergeCell ref="AU372:BA374"/>
    <mergeCell ref="BP372:BV374"/>
    <mergeCell ref="AG372:AK374"/>
    <mergeCell ref="BB372:BF374"/>
    <mergeCell ref="BW372:CA37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374"/>
  <sheetViews>
    <sheetView tabSelected="1" zoomScale="25" zoomScaleNormal="25" topLeftCell="AI262" workbookViewId="0">
      <selection activeCell="BM284" sqref="BM284"/>
    </sheetView>
  </sheetViews>
  <sheetFormatPr defaultColWidth="25.7777777777778" defaultRowHeight="50" customHeight="1"/>
  <cols>
    <col min="1" max="16383" width="25.7777777777778" style="1" customWidth="1"/>
    <col min="16384" max="16384" width="25.7777777777778" style="1"/>
  </cols>
  <sheetData>
    <row r="1" s="1" customFormat="1" customHeight="1" spans="1:83">
      <c r="A1" s="2" t="s">
        <v>61</v>
      </c>
      <c r="B1" s="2"/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62</v>
      </c>
      <c r="V1" s="2"/>
      <c r="W1" s="2"/>
      <c r="X1" s="2"/>
      <c r="Y1" s="2"/>
      <c r="Z1" s="3" t="s">
        <v>3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2" t="s">
        <v>63</v>
      </c>
      <c r="AQ1" s="2"/>
      <c r="AR1" s="2"/>
      <c r="AS1" s="2"/>
      <c r="AT1" s="2"/>
      <c r="AU1" s="3" t="s">
        <v>3</v>
      </c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2" t="s">
        <v>64</v>
      </c>
      <c r="BL1" s="2"/>
      <c r="BM1" s="2"/>
      <c r="BN1" s="2"/>
      <c r="BO1" s="2"/>
      <c r="BP1" s="3" t="s">
        <v>3</v>
      </c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</row>
    <row r="2" s="1" customFormat="1" customHeight="1" spans="1:83">
      <c r="A2" s="2"/>
      <c r="B2" s="2"/>
      <c r="C2" s="2"/>
      <c r="D2" s="2"/>
      <c r="E2" s="4" t="s">
        <v>6</v>
      </c>
      <c r="F2" s="5"/>
      <c r="G2" s="5"/>
      <c r="H2" s="5"/>
      <c r="I2" s="6"/>
      <c r="J2" s="7" t="s">
        <v>7</v>
      </c>
      <c r="K2" s="7"/>
      <c r="L2" s="7"/>
      <c r="M2" s="7"/>
      <c r="N2" s="8" t="s">
        <v>8</v>
      </c>
      <c r="O2" s="9" t="s">
        <v>9</v>
      </c>
      <c r="P2" s="9"/>
      <c r="Q2" s="9"/>
      <c r="R2" s="10" t="s">
        <v>10</v>
      </c>
      <c r="S2" s="8" t="s">
        <v>11</v>
      </c>
      <c r="T2" s="11" t="s">
        <v>12</v>
      </c>
      <c r="U2" s="2"/>
      <c r="V2" s="2"/>
      <c r="W2" s="2"/>
      <c r="X2" s="2"/>
      <c r="Y2" s="2"/>
      <c r="Z2" s="4" t="s">
        <v>6</v>
      </c>
      <c r="AA2" s="5"/>
      <c r="AB2" s="5"/>
      <c r="AC2" s="5"/>
      <c r="AD2" s="6"/>
      <c r="AE2" s="7" t="s">
        <v>7</v>
      </c>
      <c r="AF2" s="7"/>
      <c r="AG2" s="7"/>
      <c r="AH2" s="7"/>
      <c r="AI2" s="8" t="s">
        <v>8</v>
      </c>
      <c r="AJ2" s="9" t="s">
        <v>9</v>
      </c>
      <c r="AK2" s="9"/>
      <c r="AL2" s="9"/>
      <c r="AM2" s="10" t="s">
        <v>10</v>
      </c>
      <c r="AN2" s="8" t="s">
        <v>11</v>
      </c>
      <c r="AO2" s="11" t="s">
        <v>12</v>
      </c>
      <c r="AP2" s="2"/>
      <c r="AQ2" s="2"/>
      <c r="AR2" s="2"/>
      <c r="AS2" s="2"/>
      <c r="AT2" s="2"/>
      <c r="AU2" s="4" t="s">
        <v>6</v>
      </c>
      <c r="AV2" s="5"/>
      <c r="AW2" s="5"/>
      <c r="AX2" s="5"/>
      <c r="AY2" s="6"/>
      <c r="AZ2" s="7" t="s">
        <v>7</v>
      </c>
      <c r="BA2" s="7"/>
      <c r="BB2" s="7"/>
      <c r="BC2" s="7"/>
      <c r="BD2" s="8" t="s">
        <v>8</v>
      </c>
      <c r="BE2" s="9" t="s">
        <v>9</v>
      </c>
      <c r="BF2" s="9"/>
      <c r="BG2" s="9"/>
      <c r="BH2" s="10" t="s">
        <v>10</v>
      </c>
      <c r="BI2" s="8" t="s">
        <v>11</v>
      </c>
      <c r="BJ2" s="11" t="s">
        <v>12</v>
      </c>
      <c r="BK2" s="2"/>
      <c r="BL2" s="2"/>
      <c r="BM2" s="2"/>
      <c r="BN2" s="2"/>
      <c r="BO2" s="2"/>
      <c r="BP2" s="4" t="s">
        <v>6</v>
      </c>
      <c r="BQ2" s="5"/>
      <c r="BR2" s="5"/>
      <c r="BS2" s="5"/>
      <c r="BT2" s="6"/>
      <c r="BU2" s="7" t="s">
        <v>7</v>
      </c>
      <c r="BV2" s="7"/>
      <c r="BW2" s="7"/>
      <c r="BX2" s="7"/>
      <c r="BY2" s="8" t="s">
        <v>8</v>
      </c>
      <c r="BZ2" s="9" t="s">
        <v>9</v>
      </c>
      <c r="CA2" s="9"/>
      <c r="CB2" s="9"/>
      <c r="CC2" s="10" t="s">
        <v>10</v>
      </c>
      <c r="CD2" s="8" t="s">
        <v>11</v>
      </c>
      <c r="CE2" s="11" t="s">
        <v>12</v>
      </c>
    </row>
    <row r="3" s="1" customFormat="1" customHeight="1" spans="1:83">
      <c r="A3" s="1" t="s">
        <v>13</v>
      </c>
      <c r="B3" s="1" t="s">
        <v>14</v>
      </c>
      <c r="D3" s="1" t="s">
        <v>15</v>
      </c>
      <c r="E3" s="12" t="s">
        <v>16</v>
      </c>
      <c r="F3" s="12" t="s">
        <v>17</v>
      </c>
      <c r="G3" s="13" t="s">
        <v>18</v>
      </c>
      <c r="H3" s="14" t="s">
        <v>19</v>
      </c>
      <c r="I3" s="15" t="s">
        <v>6</v>
      </c>
      <c r="J3" s="12" t="s">
        <v>20</v>
      </c>
      <c r="K3" s="12" t="s">
        <v>16</v>
      </c>
      <c r="L3" s="12" t="s">
        <v>21</v>
      </c>
      <c r="M3" s="7" t="s">
        <v>22</v>
      </c>
      <c r="N3" s="16"/>
      <c r="O3" s="12" t="s">
        <v>23</v>
      </c>
      <c r="P3" s="12" t="s">
        <v>24</v>
      </c>
      <c r="Q3" s="9" t="s">
        <v>25</v>
      </c>
      <c r="R3" s="10" t="s">
        <v>26</v>
      </c>
      <c r="S3" s="16"/>
      <c r="T3" s="17"/>
      <c r="U3" s="1" t="s">
        <v>13</v>
      </c>
      <c r="V3" s="1" t="s">
        <v>14</v>
      </c>
      <c r="W3" s="1" t="s">
        <v>27</v>
      </c>
      <c r="X3" s="1" t="s">
        <v>28</v>
      </c>
      <c r="Y3" s="1" t="s">
        <v>15</v>
      </c>
      <c r="Z3" s="12" t="s">
        <v>16</v>
      </c>
      <c r="AA3" s="12" t="s">
        <v>17</v>
      </c>
      <c r="AB3" s="13" t="s">
        <v>18</v>
      </c>
      <c r="AC3" s="14" t="s">
        <v>19</v>
      </c>
      <c r="AD3" s="15" t="s">
        <v>6</v>
      </c>
      <c r="AE3" s="12" t="s">
        <v>20</v>
      </c>
      <c r="AF3" s="12" t="s">
        <v>16</v>
      </c>
      <c r="AG3" s="12" t="s">
        <v>21</v>
      </c>
      <c r="AH3" s="7" t="s">
        <v>22</v>
      </c>
      <c r="AI3" s="16"/>
      <c r="AJ3" s="12" t="s">
        <v>23</v>
      </c>
      <c r="AK3" s="12" t="s">
        <v>24</v>
      </c>
      <c r="AL3" s="9" t="s">
        <v>25</v>
      </c>
      <c r="AM3" s="10" t="s">
        <v>26</v>
      </c>
      <c r="AN3" s="16"/>
      <c r="AO3" s="17"/>
      <c r="AP3" s="1" t="s">
        <v>13</v>
      </c>
      <c r="AQ3" s="1" t="s">
        <v>14</v>
      </c>
      <c r="AR3" s="1" t="s">
        <v>27</v>
      </c>
      <c r="AS3" s="1" t="s">
        <v>28</v>
      </c>
      <c r="AT3" s="1" t="s">
        <v>15</v>
      </c>
      <c r="AU3" s="12" t="s">
        <v>16</v>
      </c>
      <c r="AV3" s="12" t="s">
        <v>17</v>
      </c>
      <c r="AW3" s="13" t="s">
        <v>18</v>
      </c>
      <c r="AX3" s="14" t="s">
        <v>19</v>
      </c>
      <c r="AY3" s="15" t="s">
        <v>6</v>
      </c>
      <c r="AZ3" s="12" t="s">
        <v>20</v>
      </c>
      <c r="BA3" s="12" t="s">
        <v>16</v>
      </c>
      <c r="BB3" s="12" t="s">
        <v>21</v>
      </c>
      <c r="BC3" s="7" t="s">
        <v>22</v>
      </c>
      <c r="BD3" s="16"/>
      <c r="BE3" s="12" t="s">
        <v>23</v>
      </c>
      <c r="BF3" s="12" t="s">
        <v>24</v>
      </c>
      <c r="BG3" s="9" t="s">
        <v>25</v>
      </c>
      <c r="BH3" s="10" t="s">
        <v>26</v>
      </c>
      <c r="BI3" s="16"/>
      <c r="BJ3" s="17"/>
      <c r="BK3" s="1" t="s">
        <v>13</v>
      </c>
      <c r="BL3" s="1" t="s">
        <v>14</v>
      </c>
      <c r="BM3" s="1" t="s">
        <v>27</v>
      </c>
      <c r="BN3" s="1" t="s">
        <v>28</v>
      </c>
      <c r="BO3" s="1" t="s">
        <v>15</v>
      </c>
      <c r="BP3" s="12" t="s">
        <v>16</v>
      </c>
      <c r="BQ3" s="12" t="s">
        <v>17</v>
      </c>
      <c r="BR3" s="13" t="s">
        <v>18</v>
      </c>
      <c r="BS3" s="14" t="s">
        <v>19</v>
      </c>
      <c r="BT3" s="15" t="s">
        <v>6</v>
      </c>
      <c r="BU3" s="12" t="s">
        <v>20</v>
      </c>
      <c r="BV3" s="12" t="s">
        <v>16</v>
      </c>
      <c r="BW3" s="12" t="s">
        <v>21</v>
      </c>
      <c r="BX3" s="7" t="s">
        <v>22</v>
      </c>
      <c r="BY3" s="16"/>
      <c r="BZ3" s="12" t="s">
        <v>23</v>
      </c>
      <c r="CA3" s="12" t="s">
        <v>24</v>
      </c>
      <c r="CB3" s="9" t="s">
        <v>25</v>
      </c>
      <c r="CC3" s="10" t="s">
        <v>26</v>
      </c>
      <c r="CD3" s="16"/>
      <c r="CE3" s="17"/>
    </row>
    <row r="4" s="1" customFormat="1" customHeight="1" spans="1:83">
      <c r="A4" s="18">
        <f>M22</f>
        <v>3235716.20576947</v>
      </c>
      <c r="B4" s="18">
        <f>J41</f>
        <v>279724.716944015</v>
      </c>
      <c r="D4" s="18">
        <v>18</v>
      </c>
      <c r="E4" s="12">
        <v>1394</v>
      </c>
      <c r="F4" s="12">
        <v>1.728</v>
      </c>
      <c r="G4" s="13">
        <v>1.28</v>
      </c>
      <c r="H4" s="14">
        <v>1.08</v>
      </c>
      <c r="I4" s="15">
        <f t="shared" ref="I4:I21" si="0">E4*F4*G4*H4</f>
        <v>3329.9693568</v>
      </c>
      <c r="J4" s="12">
        <v>1</v>
      </c>
      <c r="K4" s="12">
        <v>1394</v>
      </c>
      <c r="L4" s="12">
        <v>1.36</v>
      </c>
      <c r="M4" s="19">
        <f t="shared" ref="M4:M21" si="1">1+6*K4/(K4+2000)+L4</f>
        <v>4.82434885091338</v>
      </c>
      <c r="N4" s="20">
        <v>11872</v>
      </c>
      <c r="O4" s="12">
        <v>0.99</v>
      </c>
      <c r="P4" s="12">
        <v>3.41</v>
      </c>
      <c r="Q4" s="9">
        <f t="shared" ref="Q4:Q21" si="2">1+O4*P4</f>
        <v>4.3759</v>
      </c>
      <c r="R4" s="10">
        <v>1.225</v>
      </c>
      <c r="S4" s="20">
        <v>1</v>
      </c>
      <c r="T4" s="21">
        <f t="shared" ref="T4:T21" si="3">((I4*J4*M4)+N4)*Q4*R4*S4</f>
        <v>149755.305268603</v>
      </c>
      <c r="U4" s="18">
        <f>AH22</f>
        <v>3266950.66298523</v>
      </c>
      <c r="V4" s="18">
        <f>AE71</f>
        <v>261655.89543219</v>
      </c>
      <c r="W4" s="18">
        <f>AH52</f>
        <v>1260163.34732731</v>
      </c>
      <c r="X4" s="18">
        <f>AG87</f>
        <v>105034.96640448</v>
      </c>
      <c r="Y4" s="18">
        <v>18</v>
      </c>
      <c r="Z4" s="12">
        <v>1354</v>
      </c>
      <c r="AA4" s="12">
        <v>1.728</v>
      </c>
      <c r="AB4" s="13">
        <v>1.35</v>
      </c>
      <c r="AC4" s="14">
        <v>1.24</v>
      </c>
      <c r="AD4" s="15">
        <f t="shared" ref="AD4:AD21" si="4">Z4*AA4*AB4*AC4</f>
        <v>3916.677888</v>
      </c>
      <c r="AE4" s="12">
        <v>1</v>
      </c>
      <c r="AF4" s="12">
        <v>1354</v>
      </c>
      <c r="AG4" s="12">
        <v>1.63</v>
      </c>
      <c r="AH4" s="19">
        <f t="shared" ref="AH4:AH21" si="5">1+6*AF4/(AF4+2000)+AG4</f>
        <v>5.0521824686941</v>
      </c>
      <c r="AI4" s="20">
        <v>11872</v>
      </c>
      <c r="AJ4" s="12">
        <v>0.99</v>
      </c>
      <c r="AK4" s="12">
        <v>3.41</v>
      </c>
      <c r="AL4" s="9">
        <f t="shared" ref="AL4:AL21" si="6">1+AJ4*AK4</f>
        <v>4.3759</v>
      </c>
      <c r="AM4" s="10">
        <v>1.225</v>
      </c>
      <c r="AN4" s="20">
        <v>1</v>
      </c>
      <c r="AO4" s="21">
        <f t="shared" ref="AO4:AO21" si="7">((AD4*AE4*AH4)+AI4)*AL4*AM4*AN4</f>
        <v>169711.492037261</v>
      </c>
      <c r="AP4" s="18">
        <f>BC22</f>
        <v>3861433.08630724</v>
      </c>
      <c r="AQ4" s="18">
        <f>AZ71</f>
        <v>280818.183191805</v>
      </c>
      <c r="AR4" s="18">
        <f>BC52</f>
        <v>1958376.41151697</v>
      </c>
      <c r="AS4" s="18">
        <f>BB87</f>
        <v>122678.36744256</v>
      </c>
      <c r="AT4" s="18">
        <v>18</v>
      </c>
      <c r="AU4" s="12">
        <v>1497</v>
      </c>
      <c r="AV4" s="12">
        <v>1.728</v>
      </c>
      <c r="AW4" s="13">
        <v>1.35</v>
      </c>
      <c r="AX4" s="14">
        <v>1.24</v>
      </c>
      <c r="AY4" s="15">
        <f t="shared" ref="AY4:AY21" si="8">AU4*AV4*AW4*AX4</f>
        <v>4330.329984</v>
      </c>
      <c r="AZ4" s="12">
        <v>1</v>
      </c>
      <c r="BA4" s="12">
        <v>1497</v>
      </c>
      <c r="BB4" s="12">
        <v>1.63</v>
      </c>
      <c r="BC4" s="19">
        <f t="shared" ref="BC4:BC21" si="9">1+6*BA4/(BA4+2000)+BB4</f>
        <v>5.19848727480698</v>
      </c>
      <c r="BD4" s="20">
        <v>11872</v>
      </c>
      <c r="BE4" s="12">
        <v>0.99</v>
      </c>
      <c r="BF4" s="12">
        <v>3.41</v>
      </c>
      <c r="BG4" s="9">
        <f t="shared" ref="BG4:BG21" si="10">1+BE4*BF4</f>
        <v>4.3759</v>
      </c>
      <c r="BH4" s="10">
        <v>1.225</v>
      </c>
      <c r="BI4" s="22">
        <v>1.085</v>
      </c>
      <c r="BJ4" s="21">
        <f t="shared" ref="BJ4:BJ21" si="11">((AY4*AZ4*BC4)+BD4)*BG4*BH4*BI4</f>
        <v>199976.549708842</v>
      </c>
      <c r="BK4" s="18">
        <f>BX22</f>
        <v>5102884.89024674</v>
      </c>
      <c r="BL4" s="18">
        <f>BU71</f>
        <v>332658.403688205</v>
      </c>
      <c r="BM4" s="18">
        <f>BX52</f>
        <v>3039057.655926</v>
      </c>
      <c r="BN4" s="18">
        <f>BW87</f>
        <v>183086.972934012</v>
      </c>
      <c r="BO4" s="18">
        <v>18</v>
      </c>
      <c r="BP4" s="12">
        <v>1497</v>
      </c>
      <c r="BQ4" s="12">
        <v>1.728</v>
      </c>
      <c r="BR4" s="13">
        <v>1.35</v>
      </c>
      <c r="BS4" s="14">
        <v>1.24</v>
      </c>
      <c r="BT4" s="15">
        <f t="shared" ref="BT4:BT21" si="12">BP4*BQ4*BR4*BS4</f>
        <v>4330.329984</v>
      </c>
      <c r="BU4" s="12">
        <v>1</v>
      </c>
      <c r="BV4" s="12">
        <v>1497</v>
      </c>
      <c r="BW4" s="12">
        <v>1.72</v>
      </c>
      <c r="BX4" s="19">
        <f t="shared" ref="BX4:BX21" si="13">1+6*BV4/(BV4+2000)+BW4</f>
        <v>5.28848727480698</v>
      </c>
      <c r="BY4" s="20">
        <v>11872</v>
      </c>
      <c r="BZ4" s="12">
        <v>0.99</v>
      </c>
      <c r="CA4" s="12">
        <v>4.21</v>
      </c>
      <c r="CB4" s="9">
        <f t="shared" ref="CB4:CB21" si="14">1+BZ4*CA4</f>
        <v>5.1679</v>
      </c>
      <c r="CC4" s="10">
        <v>1.225</v>
      </c>
      <c r="CD4" s="20">
        <v>1.2</v>
      </c>
      <c r="CE4" s="21">
        <f t="shared" ref="CE4:CE21" si="15">((BT4*BU4*BX4)+BY4)*CB4*CC4*CD4</f>
        <v>264163.180905937</v>
      </c>
    </row>
    <row r="5" s="1" customFormat="1" customHeight="1" spans="1:83">
      <c r="A5" s="23" t="s">
        <v>29</v>
      </c>
      <c r="B5" s="23"/>
      <c r="C5" s="24" t="s">
        <v>30</v>
      </c>
      <c r="D5" s="24"/>
      <c r="E5" s="12">
        <v>1394</v>
      </c>
      <c r="F5" s="12">
        <v>1.728</v>
      </c>
      <c r="G5" s="13">
        <v>1.28</v>
      </c>
      <c r="H5" s="14">
        <v>1.08</v>
      </c>
      <c r="I5" s="15">
        <f t="shared" si="0"/>
        <v>3329.9693568</v>
      </c>
      <c r="J5" s="12">
        <v>1</v>
      </c>
      <c r="K5" s="12">
        <v>1394</v>
      </c>
      <c r="L5" s="12">
        <v>1.36</v>
      </c>
      <c r="M5" s="19">
        <f t="shared" si="1"/>
        <v>4.82434885091338</v>
      </c>
      <c r="N5" s="20">
        <v>11872</v>
      </c>
      <c r="O5" s="12">
        <v>0.99</v>
      </c>
      <c r="P5" s="12">
        <v>3.41</v>
      </c>
      <c r="Q5" s="9">
        <f t="shared" si="2"/>
        <v>4.3759</v>
      </c>
      <c r="R5" s="10">
        <v>1.225</v>
      </c>
      <c r="S5" s="20">
        <v>1</v>
      </c>
      <c r="T5" s="21">
        <f t="shared" si="3"/>
        <v>149755.305268603</v>
      </c>
      <c r="U5" s="23" t="s">
        <v>29</v>
      </c>
      <c r="V5" s="23"/>
      <c r="W5" s="23"/>
      <c r="X5" s="24" t="s">
        <v>30</v>
      </c>
      <c r="Y5" s="24"/>
      <c r="Z5" s="12">
        <v>1354</v>
      </c>
      <c r="AA5" s="12">
        <v>1.728</v>
      </c>
      <c r="AB5" s="13">
        <v>1.35</v>
      </c>
      <c r="AC5" s="14">
        <v>1.24</v>
      </c>
      <c r="AD5" s="15">
        <f t="shared" si="4"/>
        <v>3916.677888</v>
      </c>
      <c r="AE5" s="12">
        <v>1</v>
      </c>
      <c r="AF5" s="12">
        <v>1354</v>
      </c>
      <c r="AG5" s="12">
        <v>1.63</v>
      </c>
      <c r="AH5" s="19">
        <f t="shared" si="5"/>
        <v>5.0521824686941</v>
      </c>
      <c r="AI5" s="20">
        <v>11872</v>
      </c>
      <c r="AJ5" s="12">
        <v>0.99</v>
      </c>
      <c r="AK5" s="12">
        <v>3.41</v>
      </c>
      <c r="AL5" s="9">
        <f t="shared" si="6"/>
        <v>4.3759</v>
      </c>
      <c r="AM5" s="10">
        <v>1.225</v>
      </c>
      <c r="AN5" s="20">
        <v>1</v>
      </c>
      <c r="AO5" s="21">
        <f t="shared" si="7"/>
        <v>169711.492037261</v>
      </c>
      <c r="AP5" s="23" t="s">
        <v>29</v>
      </c>
      <c r="AQ5" s="23"/>
      <c r="AR5" s="23"/>
      <c r="AS5" s="24" t="s">
        <v>30</v>
      </c>
      <c r="AT5" s="24"/>
      <c r="AU5" s="12">
        <v>1497</v>
      </c>
      <c r="AV5" s="12">
        <v>1.728</v>
      </c>
      <c r="AW5" s="13">
        <v>1.35</v>
      </c>
      <c r="AX5" s="14">
        <v>1.24</v>
      </c>
      <c r="AY5" s="15">
        <f t="shared" si="8"/>
        <v>4330.329984</v>
      </c>
      <c r="AZ5" s="12">
        <v>1</v>
      </c>
      <c r="BA5" s="12">
        <v>1497</v>
      </c>
      <c r="BB5" s="12">
        <v>1.63</v>
      </c>
      <c r="BC5" s="19">
        <f t="shared" si="9"/>
        <v>5.19848727480698</v>
      </c>
      <c r="BD5" s="20">
        <v>11872</v>
      </c>
      <c r="BE5" s="12">
        <v>0.99</v>
      </c>
      <c r="BF5" s="12">
        <v>3.41</v>
      </c>
      <c r="BG5" s="9">
        <f t="shared" si="10"/>
        <v>4.3759</v>
      </c>
      <c r="BH5" s="10">
        <v>1.225</v>
      </c>
      <c r="BI5" s="22">
        <v>1.085</v>
      </c>
      <c r="BJ5" s="21">
        <f t="shared" si="11"/>
        <v>199976.549708842</v>
      </c>
      <c r="BK5" s="23" t="s">
        <v>29</v>
      </c>
      <c r="BL5" s="23"/>
      <c r="BM5" s="23"/>
      <c r="BN5" s="24" t="s">
        <v>30</v>
      </c>
      <c r="BO5" s="24"/>
      <c r="BP5" s="12">
        <v>1497</v>
      </c>
      <c r="BQ5" s="12">
        <v>1.728</v>
      </c>
      <c r="BR5" s="13">
        <v>1.35</v>
      </c>
      <c r="BS5" s="14">
        <v>1.24</v>
      </c>
      <c r="BT5" s="15">
        <f t="shared" si="12"/>
        <v>4330.329984</v>
      </c>
      <c r="BU5" s="12">
        <v>1</v>
      </c>
      <c r="BV5" s="12">
        <v>1497</v>
      </c>
      <c r="BW5" s="12">
        <v>1.72</v>
      </c>
      <c r="BX5" s="19">
        <f t="shared" si="13"/>
        <v>5.28848727480698</v>
      </c>
      <c r="BY5" s="20">
        <v>11872</v>
      </c>
      <c r="BZ5" s="12">
        <v>0.99</v>
      </c>
      <c r="CA5" s="12">
        <v>4.21</v>
      </c>
      <c r="CB5" s="9">
        <f t="shared" si="14"/>
        <v>5.1679</v>
      </c>
      <c r="CC5" s="10">
        <v>1.225</v>
      </c>
      <c r="CD5" s="20">
        <v>1.2</v>
      </c>
      <c r="CE5" s="21">
        <f t="shared" si="15"/>
        <v>264163.180905937</v>
      </c>
    </row>
    <row r="6" s="1" customFormat="1" customHeight="1" spans="1:83">
      <c r="A6" s="23"/>
      <c r="B6" s="23"/>
      <c r="C6" s="24"/>
      <c r="D6" s="24"/>
      <c r="E6" s="12">
        <v>1394</v>
      </c>
      <c r="F6" s="12">
        <v>2.304</v>
      </c>
      <c r="G6" s="13">
        <v>1.28</v>
      </c>
      <c r="H6" s="14">
        <v>1.08</v>
      </c>
      <c r="I6" s="15">
        <f t="shared" si="0"/>
        <v>4439.9591424</v>
      </c>
      <c r="J6" s="12">
        <v>1</v>
      </c>
      <c r="K6" s="12">
        <v>1394</v>
      </c>
      <c r="L6" s="12">
        <v>1.36</v>
      </c>
      <c r="M6" s="19">
        <f t="shared" si="1"/>
        <v>4.82434885091338</v>
      </c>
      <c r="N6" s="20">
        <v>11872</v>
      </c>
      <c r="O6" s="12">
        <v>0.99</v>
      </c>
      <c r="P6" s="12">
        <v>3.41</v>
      </c>
      <c r="Q6" s="9">
        <f t="shared" si="2"/>
        <v>4.3759</v>
      </c>
      <c r="R6" s="10">
        <v>1.225</v>
      </c>
      <c r="S6" s="20">
        <v>1</v>
      </c>
      <c r="T6" s="21">
        <f t="shared" si="3"/>
        <v>178460.544064803</v>
      </c>
      <c r="U6" s="23"/>
      <c r="V6" s="23"/>
      <c r="W6" s="23"/>
      <c r="X6" s="24"/>
      <c r="Y6" s="24"/>
      <c r="Z6" s="12">
        <v>1354</v>
      </c>
      <c r="AA6" s="12">
        <v>2.304</v>
      </c>
      <c r="AB6" s="13">
        <v>1.35</v>
      </c>
      <c r="AC6" s="14">
        <v>1.24</v>
      </c>
      <c r="AD6" s="15">
        <f t="shared" si="4"/>
        <v>5222.237184</v>
      </c>
      <c r="AE6" s="12">
        <v>1</v>
      </c>
      <c r="AF6" s="12">
        <v>1354</v>
      </c>
      <c r="AG6" s="12">
        <v>1.63</v>
      </c>
      <c r="AH6" s="19">
        <f t="shared" si="5"/>
        <v>5.0521824686941</v>
      </c>
      <c r="AI6" s="20">
        <v>11872</v>
      </c>
      <c r="AJ6" s="12">
        <v>0.99</v>
      </c>
      <c r="AK6" s="12">
        <v>3.41</v>
      </c>
      <c r="AL6" s="9">
        <f t="shared" si="6"/>
        <v>4.3759</v>
      </c>
      <c r="AM6" s="10">
        <v>1.225</v>
      </c>
      <c r="AN6" s="20">
        <v>1</v>
      </c>
      <c r="AO6" s="21">
        <f t="shared" si="7"/>
        <v>205068.793089682</v>
      </c>
      <c r="AP6" s="23"/>
      <c r="AQ6" s="23"/>
      <c r="AR6" s="23"/>
      <c r="AS6" s="24"/>
      <c r="AT6" s="24"/>
      <c r="AU6" s="12">
        <v>1497</v>
      </c>
      <c r="AV6" s="12">
        <v>2.304</v>
      </c>
      <c r="AW6" s="13">
        <v>1.35</v>
      </c>
      <c r="AX6" s="14">
        <v>1.24</v>
      </c>
      <c r="AY6" s="15">
        <f t="shared" si="8"/>
        <v>5773.773312</v>
      </c>
      <c r="AZ6" s="12">
        <v>1</v>
      </c>
      <c r="BA6" s="12">
        <v>1497</v>
      </c>
      <c r="BB6" s="12">
        <v>1.63</v>
      </c>
      <c r="BC6" s="19">
        <f t="shared" si="9"/>
        <v>5.19848727480698</v>
      </c>
      <c r="BD6" s="20">
        <v>11872</v>
      </c>
      <c r="BE6" s="12">
        <v>0.99</v>
      </c>
      <c r="BF6" s="12">
        <v>3.41</v>
      </c>
      <c r="BG6" s="9">
        <f t="shared" si="10"/>
        <v>4.3759</v>
      </c>
      <c r="BH6" s="10">
        <v>1.225</v>
      </c>
      <c r="BI6" s="22">
        <v>1.085</v>
      </c>
      <c r="BJ6" s="21">
        <f t="shared" si="11"/>
        <v>243619.081633522</v>
      </c>
      <c r="BK6" s="23"/>
      <c r="BL6" s="23"/>
      <c r="BM6" s="23"/>
      <c r="BN6" s="24"/>
      <c r="BO6" s="24"/>
      <c r="BP6" s="12">
        <v>1497</v>
      </c>
      <c r="BQ6" s="12">
        <v>2.304</v>
      </c>
      <c r="BR6" s="13">
        <v>1.35</v>
      </c>
      <c r="BS6" s="14">
        <v>1.24</v>
      </c>
      <c r="BT6" s="15">
        <f t="shared" si="12"/>
        <v>5773.773312</v>
      </c>
      <c r="BU6" s="12">
        <v>1</v>
      </c>
      <c r="BV6" s="12">
        <v>1497</v>
      </c>
      <c r="BW6" s="12">
        <v>1.72</v>
      </c>
      <c r="BX6" s="19">
        <f t="shared" si="13"/>
        <v>5.28848727480698</v>
      </c>
      <c r="BY6" s="20">
        <v>11872</v>
      </c>
      <c r="BZ6" s="12">
        <v>0.99</v>
      </c>
      <c r="CA6" s="12">
        <v>4.21</v>
      </c>
      <c r="CB6" s="9">
        <f t="shared" si="14"/>
        <v>5.1679</v>
      </c>
      <c r="CC6" s="10">
        <v>1.225</v>
      </c>
      <c r="CD6" s="20">
        <v>1.2</v>
      </c>
      <c r="CE6" s="21">
        <f t="shared" si="15"/>
        <v>322154.453229249</v>
      </c>
    </row>
    <row r="7" s="1" customFormat="1" customHeight="1" spans="1:83">
      <c r="A7" s="25">
        <f>A4+B4</f>
        <v>3515440.92271349</v>
      </c>
      <c r="B7" s="25"/>
      <c r="C7" s="26">
        <f>A7/D4</f>
        <v>195302.273484083</v>
      </c>
      <c r="D7" s="26"/>
      <c r="E7" s="12">
        <v>1494</v>
      </c>
      <c r="F7" s="12">
        <v>1.728</v>
      </c>
      <c r="G7" s="13">
        <v>1.28</v>
      </c>
      <c r="H7" s="14">
        <v>1.24</v>
      </c>
      <c r="I7" s="15">
        <f t="shared" si="0"/>
        <v>4097.5663104</v>
      </c>
      <c r="J7" s="12">
        <v>1</v>
      </c>
      <c r="K7" s="12">
        <v>1494</v>
      </c>
      <c r="L7" s="12">
        <v>1.36</v>
      </c>
      <c r="M7" s="19">
        <f t="shared" si="1"/>
        <v>4.92554092730395</v>
      </c>
      <c r="N7" s="20">
        <v>11872</v>
      </c>
      <c r="O7" s="12">
        <v>0.99</v>
      </c>
      <c r="P7" s="12">
        <v>3.41</v>
      </c>
      <c r="Q7" s="9">
        <f t="shared" si="2"/>
        <v>4.3759</v>
      </c>
      <c r="R7" s="10">
        <v>1.225</v>
      </c>
      <c r="S7" s="20">
        <v>1</v>
      </c>
      <c r="T7" s="21">
        <f t="shared" si="3"/>
        <v>171828.661958048</v>
      </c>
      <c r="U7" s="25">
        <f>SUM(U4:X4)</f>
        <v>4893804.87214921</v>
      </c>
      <c r="V7" s="25"/>
      <c r="W7" s="25"/>
      <c r="X7" s="26">
        <f>U7/Y4</f>
        <v>271878.048452734</v>
      </c>
      <c r="Y7" s="26"/>
      <c r="Z7" s="12">
        <v>1354</v>
      </c>
      <c r="AA7" s="12">
        <v>1.728</v>
      </c>
      <c r="AB7" s="13">
        <v>1.35</v>
      </c>
      <c r="AC7" s="14">
        <v>1.24</v>
      </c>
      <c r="AD7" s="15">
        <f t="shared" si="4"/>
        <v>3916.677888</v>
      </c>
      <c r="AE7" s="12">
        <v>1</v>
      </c>
      <c r="AF7" s="12">
        <v>1354</v>
      </c>
      <c r="AG7" s="12">
        <v>1.63</v>
      </c>
      <c r="AH7" s="19">
        <f t="shared" si="5"/>
        <v>5.0521824686941</v>
      </c>
      <c r="AI7" s="20">
        <v>11872</v>
      </c>
      <c r="AJ7" s="12">
        <v>0.99</v>
      </c>
      <c r="AK7" s="12">
        <v>3.41</v>
      </c>
      <c r="AL7" s="9">
        <f t="shared" si="6"/>
        <v>4.3759</v>
      </c>
      <c r="AM7" s="10">
        <v>1.225</v>
      </c>
      <c r="AN7" s="20">
        <v>1</v>
      </c>
      <c r="AO7" s="21">
        <f t="shared" si="7"/>
        <v>169711.492037261</v>
      </c>
      <c r="AP7" s="25">
        <f>SUM(AP4:AS4)</f>
        <v>6223306.04845857</v>
      </c>
      <c r="AQ7" s="25"/>
      <c r="AR7" s="25"/>
      <c r="AS7" s="26">
        <f>AP7/AT4</f>
        <v>345739.224914365</v>
      </c>
      <c r="AT7" s="26"/>
      <c r="AU7" s="12">
        <v>1497</v>
      </c>
      <c r="AV7" s="12">
        <v>1.728</v>
      </c>
      <c r="AW7" s="13">
        <v>1.35</v>
      </c>
      <c r="AX7" s="14">
        <v>1.24</v>
      </c>
      <c r="AY7" s="15">
        <f t="shared" si="8"/>
        <v>4330.329984</v>
      </c>
      <c r="AZ7" s="12">
        <v>1</v>
      </c>
      <c r="BA7" s="12">
        <v>1497</v>
      </c>
      <c r="BB7" s="12">
        <v>1.63</v>
      </c>
      <c r="BC7" s="19">
        <f t="shared" si="9"/>
        <v>5.19848727480698</v>
      </c>
      <c r="BD7" s="20">
        <v>11872</v>
      </c>
      <c r="BE7" s="12">
        <v>0.99</v>
      </c>
      <c r="BF7" s="12">
        <v>3.41</v>
      </c>
      <c r="BG7" s="9">
        <f t="shared" si="10"/>
        <v>4.3759</v>
      </c>
      <c r="BH7" s="10">
        <v>1.225</v>
      </c>
      <c r="BI7" s="22">
        <v>1.085</v>
      </c>
      <c r="BJ7" s="21">
        <f t="shared" si="11"/>
        <v>199976.549708842</v>
      </c>
      <c r="BK7" s="25">
        <f>SUM(BK4:BN4)</f>
        <v>8657687.92279495</v>
      </c>
      <c r="BL7" s="25"/>
      <c r="BM7" s="25"/>
      <c r="BN7" s="26">
        <f>BK7/BO4</f>
        <v>480982.662377497</v>
      </c>
      <c r="BO7" s="26"/>
      <c r="BP7" s="12">
        <v>1497</v>
      </c>
      <c r="BQ7" s="12">
        <v>1.728</v>
      </c>
      <c r="BR7" s="13">
        <v>1.35</v>
      </c>
      <c r="BS7" s="14">
        <v>1.24</v>
      </c>
      <c r="BT7" s="15">
        <f t="shared" si="12"/>
        <v>4330.329984</v>
      </c>
      <c r="BU7" s="12">
        <v>1</v>
      </c>
      <c r="BV7" s="12">
        <v>1497</v>
      </c>
      <c r="BW7" s="12">
        <v>1.72</v>
      </c>
      <c r="BX7" s="19">
        <f t="shared" si="13"/>
        <v>5.28848727480698</v>
      </c>
      <c r="BY7" s="20">
        <v>11872</v>
      </c>
      <c r="BZ7" s="12">
        <v>0.99</v>
      </c>
      <c r="CA7" s="12">
        <v>4.21</v>
      </c>
      <c r="CB7" s="9">
        <f t="shared" si="14"/>
        <v>5.1679</v>
      </c>
      <c r="CC7" s="10">
        <v>1.225</v>
      </c>
      <c r="CD7" s="20">
        <v>1.2</v>
      </c>
      <c r="CE7" s="21">
        <f t="shared" si="15"/>
        <v>264163.180905937</v>
      </c>
    </row>
    <row r="8" s="1" customFormat="1" customHeight="1" spans="1:83">
      <c r="A8" s="25"/>
      <c r="B8" s="25"/>
      <c r="C8" s="26"/>
      <c r="D8" s="26"/>
      <c r="E8" s="12">
        <v>1494</v>
      </c>
      <c r="F8" s="12">
        <v>1.728</v>
      </c>
      <c r="G8" s="13">
        <v>1.28</v>
      </c>
      <c r="H8" s="14">
        <v>1.24</v>
      </c>
      <c r="I8" s="15">
        <f t="shared" si="0"/>
        <v>4097.5663104</v>
      </c>
      <c r="J8" s="12">
        <v>1</v>
      </c>
      <c r="K8" s="12">
        <v>1494</v>
      </c>
      <c r="L8" s="12">
        <v>1.36</v>
      </c>
      <c r="M8" s="19">
        <f t="shared" si="1"/>
        <v>4.92554092730395</v>
      </c>
      <c r="N8" s="20">
        <v>11872</v>
      </c>
      <c r="O8" s="12">
        <v>0.99</v>
      </c>
      <c r="P8" s="12">
        <v>3.41</v>
      </c>
      <c r="Q8" s="9">
        <f t="shared" si="2"/>
        <v>4.3759</v>
      </c>
      <c r="R8" s="10">
        <v>1.225</v>
      </c>
      <c r="S8" s="20">
        <v>1</v>
      </c>
      <c r="T8" s="21">
        <f t="shared" si="3"/>
        <v>171828.661958048</v>
      </c>
      <c r="U8" s="25"/>
      <c r="V8" s="25"/>
      <c r="W8" s="25"/>
      <c r="X8" s="26"/>
      <c r="Y8" s="26"/>
      <c r="Z8" s="12">
        <v>1354</v>
      </c>
      <c r="AA8" s="12">
        <v>1.728</v>
      </c>
      <c r="AB8" s="13">
        <v>1.35</v>
      </c>
      <c r="AC8" s="14">
        <v>1.24</v>
      </c>
      <c r="AD8" s="15">
        <f t="shared" si="4"/>
        <v>3916.677888</v>
      </c>
      <c r="AE8" s="12">
        <v>1</v>
      </c>
      <c r="AF8" s="12">
        <v>1354</v>
      </c>
      <c r="AG8" s="12">
        <v>1.63</v>
      </c>
      <c r="AH8" s="19">
        <f t="shared" si="5"/>
        <v>5.0521824686941</v>
      </c>
      <c r="AI8" s="20">
        <v>11872</v>
      </c>
      <c r="AJ8" s="12">
        <v>0.99</v>
      </c>
      <c r="AK8" s="12">
        <v>3.41</v>
      </c>
      <c r="AL8" s="9">
        <f t="shared" si="6"/>
        <v>4.3759</v>
      </c>
      <c r="AM8" s="10">
        <v>1.225</v>
      </c>
      <c r="AN8" s="20">
        <v>1</v>
      </c>
      <c r="AO8" s="21">
        <f t="shared" si="7"/>
        <v>169711.492037261</v>
      </c>
      <c r="AP8" s="25"/>
      <c r="AQ8" s="25"/>
      <c r="AR8" s="25"/>
      <c r="AS8" s="26"/>
      <c r="AT8" s="26"/>
      <c r="AU8" s="12">
        <v>1497</v>
      </c>
      <c r="AV8" s="12">
        <v>1.728</v>
      </c>
      <c r="AW8" s="13">
        <v>1.35</v>
      </c>
      <c r="AX8" s="14">
        <v>1.24</v>
      </c>
      <c r="AY8" s="15">
        <f t="shared" si="8"/>
        <v>4330.329984</v>
      </c>
      <c r="AZ8" s="12">
        <v>1</v>
      </c>
      <c r="BA8" s="12">
        <v>1497</v>
      </c>
      <c r="BB8" s="12">
        <v>1.63</v>
      </c>
      <c r="BC8" s="19">
        <f t="shared" si="9"/>
        <v>5.19848727480698</v>
      </c>
      <c r="BD8" s="20">
        <v>11872</v>
      </c>
      <c r="BE8" s="12">
        <v>0.99</v>
      </c>
      <c r="BF8" s="12">
        <v>3.41</v>
      </c>
      <c r="BG8" s="9">
        <f t="shared" si="10"/>
        <v>4.3759</v>
      </c>
      <c r="BH8" s="10">
        <v>1.225</v>
      </c>
      <c r="BI8" s="22">
        <v>1.085</v>
      </c>
      <c r="BJ8" s="21">
        <f t="shared" si="11"/>
        <v>199976.549708842</v>
      </c>
      <c r="BK8" s="25"/>
      <c r="BL8" s="25"/>
      <c r="BM8" s="25"/>
      <c r="BN8" s="26"/>
      <c r="BO8" s="26"/>
      <c r="BP8" s="12">
        <v>1497</v>
      </c>
      <c r="BQ8" s="12">
        <v>1.728</v>
      </c>
      <c r="BR8" s="13">
        <v>1.35</v>
      </c>
      <c r="BS8" s="14">
        <v>1.24</v>
      </c>
      <c r="BT8" s="15">
        <f t="shared" si="12"/>
        <v>4330.329984</v>
      </c>
      <c r="BU8" s="12">
        <v>1</v>
      </c>
      <c r="BV8" s="12">
        <v>1497</v>
      </c>
      <c r="BW8" s="12">
        <v>1.72</v>
      </c>
      <c r="BX8" s="19">
        <f t="shared" si="13"/>
        <v>5.28848727480698</v>
      </c>
      <c r="BY8" s="20">
        <v>11872</v>
      </c>
      <c r="BZ8" s="12">
        <v>0.99</v>
      </c>
      <c r="CA8" s="12">
        <v>4.21</v>
      </c>
      <c r="CB8" s="9">
        <f t="shared" si="14"/>
        <v>5.1679</v>
      </c>
      <c r="CC8" s="10">
        <v>1.225</v>
      </c>
      <c r="CD8" s="20">
        <v>1.2</v>
      </c>
      <c r="CE8" s="21">
        <f t="shared" si="15"/>
        <v>264163.180905937</v>
      </c>
    </row>
    <row r="9" s="1" customFormat="1" customHeight="1" spans="1:83">
      <c r="A9"/>
      <c r="B9"/>
      <c r="C9"/>
      <c r="D9"/>
      <c r="E9" s="12">
        <v>1494</v>
      </c>
      <c r="F9" s="12">
        <v>2.304</v>
      </c>
      <c r="G9" s="13">
        <v>1.28</v>
      </c>
      <c r="H9" s="14">
        <v>1.24</v>
      </c>
      <c r="I9" s="15">
        <f t="shared" si="0"/>
        <v>5463.4217472</v>
      </c>
      <c r="J9" s="12">
        <v>1</v>
      </c>
      <c r="K9" s="12">
        <v>1494</v>
      </c>
      <c r="L9" s="12">
        <v>1.36</v>
      </c>
      <c r="M9" s="19">
        <f t="shared" si="1"/>
        <v>4.92554092730395</v>
      </c>
      <c r="N9" s="20">
        <v>11872</v>
      </c>
      <c r="O9" s="12">
        <v>0.99</v>
      </c>
      <c r="P9" s="12">
        <v>3.41</v>
      </c>
      <c r="Q9" s="9">
        <f t="shared" si="2"/>
        <v>4.3759</v>
      </c>
      <c r="R9" s="10">
        <v>1.225</v>
      </c>
      <c r="S9" s="20">
        <v>1</v>
      </c>
      <c r="T9" s="21">
        <f t="shared" si="3"/>
        <v>207891.686317397</v>
      </c>
      <c r="U9" s="27"/>
      <c r="V9" s="27"/>
      <c r="W9" s="27"/>
      <c r="X9" s="27"/>
      <c r="Y9" s="27"/>
      <c r="Z9" s="12">
        <v>1354</v>
      </c>
      <c r="AA9" s="12">
        <v>2.304</v>
      </c>
      <c r="AB9" s="13">
        <v>1.35</v>
      </c>
      <c r="AC9" s="14">
        <v>1.24</v>
      </c>
      <c r="AD9" s="15">
        <f t="shared" si="4"/>
        <v>5222.237184</v>
      </c>
      <c r="AE9" s="12">
        <v>1</v>
      </c>
      <c r="AF9" s="12">
        <v>1354</v>
      </c>
      <c r="AG9" s="12">
        <v>1.63</v>
      </c>
      <c r="AH9" s="19">
        <f t="shared" si="5"/>
        <v>5.0521824686941</v>
      </c>
      <c r="AI9" s="20">
        <v>11872</v>
      </c>
      <c r="AJ9" s="12">
        <v>0.99</v>
      </c>
      <c r="AK9" s="12">
        <v>3.41</v>
      </c>
      <c r="AL9" s="9">
        <f t="shared" si="6"/>
        <v>4.3759</v>
      </c>
      <c r="AM9" s="10">
        <v>1.225</v>
      </c>
      <c r="AN9" s="20">
        <v>1</v>
      </c>
      <c r="AO9" s="21">
        <f t="shared" si="7"/>
        <v>205068.793089682</v>
      </c>
      <c r="AP9" s="27"/>
      <c r="AQ9" s="27"/>
      <c r="AR9" s="27"/>
      <c r="AS9" s="27"/>
      <c r="AT9" s="27"/>
      <c r="AU9" s="12">
        <v>1497</v>
      </c>
      <c r="AV9" s="12">
        <v>2.304</v>
      </c>
      <c r="AW9" s="13">
        <v>1.35</v>
      </c>
      <c r="AX9" s="14">
        <v>1.24</v>
      </c>
      <c r="AY9" s="15">
        <f t="shared" si="8"/>
        <v>5773.773312</v>
      </c>
      <c r="AZ9" s="12">
        <v>1</v>
      </c>
      <c r="BA9" s="12">
        <v>1497</v>
      </c>
      <c r="BB9" s="12">
        <v>1.63</v>
      </c>
      <c r="BC9" s="19">
        <f t="shared" si="9"/>
        <v>5.19848727480698</v>
      </c>
      <c r="BD9" s="20">
        <v>11872</v>
      </c>
      <c r="BE9" s="12">
        <v>0.99</v>
      </c>
      <c r="BF9" s="12">
        <v>3.41</v>
      </c>
      <c r="BG9" s="9">
        <f t="shared" si="10"/>
        <v>4.3759</v>
      </c>
      <c r="BH9" s="10">
        <v>1.225</v>
      </c>
      <c r="BI9" s="22">
        <v>1.085</v>
      </c>
      <c r="BJ9" s="21">
        <f t="shared" si="11"/>
        <v>243619.081633522</v>
      </c>
      <c r="BK9" s="27"/>
      <c r="BL9" s="27"/>
      <c r="BM9" s="27"/>
      <c r="BN9" s="27"/>
      <c r="BO9" s="27"/>
      <c r="BP9" s="12">
        <v>1497</v>
      </c>
      <c r="BQ9" s="12">
        <v>2.304</v>
      </c>
      <c r="BR9" s="13">
        <v>1.35</v>
      </c>
      <c r="BS9" s="14">
        <v>1.24</v>
      </c>
      <c r="BT9" s="15">
        <f t="shared" si="12"/>
        <v>5773.773312</v>
      </c>
      <c r="BU9" s="12">
        <v>1</v>
      </c>
      <c r="BV9" s="12">
        <v>1497</v>
      </c>
      <c r="BW9" s="12">
        <v>1.72</v>
      </c>
      <c r="BX9" s="19">
        <f t="shared" si="13"/>
        <v>5.28848727480698</v>
      </c>
      <c r="BY9" s="20">
        <v>11872</v>
      </c>
      <c r="BZ9" s="12">
        <v>0.99</v>
      </c>
      <c r="CA9" s="12">
        <v>4.21</v>
      </c>
      <c r="CB9" s="9">
        <f t="shared" si="14"/>
        <v>5.1679</v>
      </c>
      <c r="CC9" s="10">
        <v>1.225</v>
      </c>
      <c r="CD9" s="20">
        <v>1.2</v>
      </c>
      <c r="CE9" s="21">
        <f t="shared" si="15"/>
        <v>322154.453229249</v>
      </c>
    </row>
    <row r="10" s="1" customFormat="1" customHeight="1" spans="1:83">
      <c r="E10" s="12">
        <v>1494</v>
      </c>
      <c r="F10" s="12">
        <v>1.728</v>
      </c>
      <c r="G10" s="13">
        <v>1.28</v>
      </c>
      <c r="H10" s="14">
        <v>1.24</v>
      </c>
      <c r="I10" s="15">
        <f t="shared" si="0"/>
        <v>4097.5663104</v>
      </c>
      <c r="J10" s="12">
        <v>1</v>
      </c>
      <c r="K10" s="12">
        <v>1494</v>
      </c>
      <c r="L10" s="12">
        <v>1.36</v>
      </c>
      <c r="M10" s="19">
        <f t="shared" si="1"/>
        <v>4.92554092730395</v>
      </c>
      <c r="N10" s="20">
        <v>11872</v>
      </c>
      <c r="O10" s="12">
        <v>0.99</v>
      </c>
      <c r="P10" s="12">
        <v>3.41</v>
      </c>
      <c r="Q10" s="9">
        <f t="shared" si="2"/>
        <v>4.3759</v>
      </c>
      <c r="R10" s="10">
        <v>1.225</v>
      </c>
      <c r="S10" s="20">
        <v>1</v>
      </c>
      <c r="T10" s="21">
        <f t="shared" si="3"/>
        <v>171828.661958048</v>
      </c>
      <c r="U10" s="27"/>
      <c r="V10" s="27"/>
      <c r="W10" s="27"/>
      <c r="X10" s="27"/>
      <c r="Y10" s="27"/>
      <c r="Z10" s="12">
        <v>1354</v>
      </c>
      <c r="AA10" s="12">
        <v>1.728</v>
      </c>
      <c r="AB10" s="13">
        <v>1.35</v>
      </c>
      <c r="AC10" s="14">
        <v>1.24</v>
      </c>
      <c r="AD10" s="15">
        <f t="shared" si="4"/>
        <v>3916.677888</v>
      </c>
      <c r="AE10" s="12">
        <v>1</v>
      </c>
      <c r="AF10" s="12">
        <v>1354</v>
      </c>
      <c r="AG10" s="12">
        <v>1.63</v>
      </c>
      <c r="AH10" s="19">
        <f t="shared" si="5"/>
        <v>5.0521824686941</v>
      </c>
      <c r="AI10" s="20">
        <v>11872</v>
      </c>
      <c r="AJ10" s="12">
        <v>0.99</v>
      </c>
      <c r="AK10" s="12">
        <v>3.41</v>
      </c>
      <c r="AL10" s="9">
        <f t="shared" si="6"/>
        <v>4.3759</v>
      </c>
      <c r="AM10" s="10">
        <v>1.225</v>
      </c>
      <c r="AN10" s="20">
        <v>1</v>
      </c>
      <c r="AO10" s="21">
        <f t="shared" si="7"/>
        <v>169711.492037261</v>
      </c>
      <c r="AP10" s="27"/>
      <c r="AQ10" s="27"/>
      <c r="AR10" s="27"/>
      <c r="AS10" s="27"/>
      <c r="AT10" s="27"/>
      <c r="AU10" s="12">
        <v>1497</v>
      </c>
      <c r="AV10" s="12">
        <v>1.728</v>
      </c>
      <c r="AW10" s="13">
        <v>1.35</v>
      </c>
      <c r="AX10" s="14">
        <v>1.24</v>
      </c>
      <c r="AY10" s="15">
        <f t="shared" si="8"/>
        <v>4330.329984</v>
      </c>
      <c r="AZ10" s="12">
        <v>1</v>
      </c>
      <c r="BA10" s="12">
        <v>1497</v>
      </c>
      <c r="BB10" s="12">
        <v>1.63</v>
      </c>
      <c r="BC10" s="19">
        <f t="shared" si="9"/>
        <v>5.19848727480698</v>
      </c>
      <c r="BD10" s="20">
        <v>11872</v>
      </c>
      <c r="BE10" s="12">
        <v>0.99</v>
      </c>
      <c r="BF10" s="12">
        <v>3.41</v>
      </c>
      <c r="BG10" s="9">
        <f t="shared" si="10"/>
        <v>4.3759</v>
      </c>
      <c r="BH10" s="10">
        <v>1.225</v>
      </c>
      <c r="BI10" s="22">
        <v>1.085</v>
      </c>
      <c r="BJ10" s="21">
        <f t="shared" si="11"/>
        <v>199976.549708842</v>
      </c>
      <c r="BK10" s="27"/>
      <c r="BL10" s="27"/>
      <c r="BM10" s="27"/>
      <c r="BN10" s="27"/>
      <c r="BO10" s="27"/>
      <c r="BP10" s="12">
        <v>1497</v>
      </c>
      <c r="BQ10" s="12">
        <v>1.728</v>
      </c>
      <c r="BR10" s="13">
        <v>1.35</v>
      </c>
      <c r="BS10" s="14">
        <v>1.24</v>
      </c>
      <c r="BT10" s="15">
        <f t="shared" si="12"/>
        <v>4330.329984</v>
      </c>
      <c r="BU10" s="12">
        <v>1</v>
      </c>
      <c r="BV10" s="12">
        <v>1497</v>
      </c>
      <c r="BW10" s="12">
        <v>1.72</v>
      </c>
      <c r="BX10" s="19">
        <f t="shared" si="13"/>
        <v>5.28848727480698</v>
      </c>
      <c r="BY10" s="20">
        <v>11872</v>
      </c>
      <c r="BZ10" s="12">
        <v>0.99</v>
      </c>
      <c r="CA10" s="12">
        <v>4.21</v>
      </c>
      <c r="CB10" s="9">
        <f t="shared" si="14"/>
        <v>5.1679</v>
      </c>
      <c r="CC10" s="10">
        <v>1.225</v>
      </c>
      <c r="CD10" s="20">
        <v>1.2</v>
      </c>
      <c r="CE10" s="21">
        <f t="shared" si="15"/>
        <v>264163.180905937</v>
      </c>
    </row>
    <row r="11" s="1" customFormat="1" customHeight="1" spans="1:83">
      <c r="E11" s="12">
        <v>1494</v>
      </c>
      <c r="F11" s="12">
        <v>1.728</v>
      </c>
      <c r="G11" s="13">
        <v>1.28</v>
      </c>
      <c r="H11" s="14">
        <v>1.24</v>
      </c>
      <c r="I11" s="15">
        <f t="shared" si="0"/>
        <v>4097.5663104</v>
      </c>
      <c r="J11" s="12">
        <v>1</v>
      </c>
      <c r="K11" s="12">
        <v>1494</v>
      </c>
      <c r="L11" s="12">
        <v>1.36</v>
      </c>
      <c r="M11" s="19">
        <f t="shared" si="1"/>
        <v>4.92554092730395</v>
      </c>
      <c r="N11" s="20">
        <v>11872</v>
      </c>
      <c r="O11" s="12">
        <v>0.99</v>
      </c>
      <c r="P11" s="12">
        <v>3.41</v>
      </c>
      <c r="Q11" s="9">
        <f t="shared" si="2"/>
        <v>4.3759</v>
      </c>
      <c r="R11" s="10">
        <v>1.225</v>
      </c>
      <c r="S11" s="20">
        <v>1</v>
      </c>
      <c r="T11" s="21">
        <f t="shared" si="3"/>
        <v>171828.661958048</v>
      </c>
      <c r="Z11" s="12">
        <v>1354</v>
      </c>
      <c r="AA11" s="12">
        <v>1.728</v>
      </c>
      <c r="AB11" s="13">
        <v>1.35</v>
      </c>
      <c r="AC11" s="14">
        <v>1.24</v>
      </c>
      <c r="AD11" s="15">
        <f t="shared" si="4"/>
        <v>3916.677888</v>
      </c>
      <c r="AE11" s="12">
        <v>1</v>
      </c>
      <c r="AF11" s="12">
        <v>1354</v>
      </c>
      <c r="AG11" s="12">
        <v>1.63</v>
      </c>
      <c r="AH11" s="19">
        <f t="shared" si="5"/>
        <v>5.0521824686941</v>
      </c>
      <c r="AI11" s="20">
        <v>11872</v>
      </c>
      <c r="AJ11" s="12">
        <v>0.99</v>
      </c>
      <c r="AK11" s="12">
        <v>3.41</v>
      </c>
      <c r="AL11" s="9">
        <f t="shared" si="6"/>
        <v>4.3759</v>
      </c>
      <c r="AM11" s="10">
        <v>1.225</v>
      </c>
      <c r="AN11" s="20">
        <v>1</v>
      </c>
      <c r="AO11" s="21">
        <f t="shared" si="7"/>
        <v>169711.492037261</v>
      </c>
      <c r="AU11" s="12">
        <v>1497</v>
      </c>
      <c r="AV11" s="12">
        <v>1.728</v>
      </c>
      <c r="AW11" s="13">
        <v>1.35</v>
      </c>
      <c r="AX11" s="14">
        <v>1.24</v>
      </c>
      <c r="AY11" s="15">
        <f t="shared" si="8"/>
        <v>4330.329984</v>
      </c>
      <c r="AZ11" s="12">
        <v>1</v>
      </c>
      <c r="BA11" s="12">
        <v>1497</v>
      </c>
      <c r="BB11" s="12">
        <v>1.63</v>
      </c>
      <c r="BC11" s="19">
        <f t="shared" si="9"/>
        <v>5.19848727480698</v>
      </c>
      <c r="BD11" s="20">
        <v>11872</v>
      </c>
      <c r="BE11" s="12">
        <v>0.99</v>
      </c>
      <c r="BF11" s="12">
        <v>3.41</v>
      </c>
      <c r="BG11" s="9">
        <f t="shared" si="10"/>
        <v>4.3759</v>
      </c>
      <c r="BH11" s="10">
        <v>1.225</v>
      </c>
      <c r="BI11" s="22">
        <v>1.085</v>
      </c>
      <c r="BJ11" s="21">
        <f t="shared" si="11"/>
        <v>199976.549708842</v>
      </c>
      <c r="BP11" s="12">
        <v>1497</v>
      </c>
      <c r="BQ11" s="12">
        <v>1.728</v>
      </c>
      <c r="BR11" s="13">
        <v>1.35</v>
      </c>
      <c r="BS11" s="14">
        <v>1.24</v>
      </c>
      <c r="BT11" s="15">
        <f t="shared" si="12"/>
        <v>4330.329984</v>
      </c>
      <c r="BU11" s="12">
        <v>1</v>
      </c>
      <c r="BV11" s="12">
        <v>1497</v>
      </c>
      <c r="BW11" s="12">
        <v>1.72</v>
      </c>
      <c r="BX11" s="19">
        <f t="shared" si="13"/>
        <v>5.28848727480698</v>
      </c>
      <c r="BY11" s="20">
        <v>11872</v>
      </c>
      <c r="BZ11" s="12">
        <v>0.99</v>
      </c>
      <c r="CA11" s="12">
        <v>4.21</v>
      </c>
      <c r="CB11" s="9">
        <f t="shared" si="14"/>
        <v>5.1679</v>
      </c>
      <c r="CC11" s="10">
        <v>1.225</v>
      </c>
      <c r="CD11" s="20">
        <v>1.2</v>
      </c>
      <c r="CE11" s="21">
        <f t="shared" si="15"/>
        <v>264163.180905937</v>
      </c>
    </row>
    <row r="12" s="1" customFormat="1" customHeight="1" spans="1:83">
      <c r="E12" s="12">
        <v>1494</v>
      </c>
      <c r="F12" s="12">
        <v>2.304</v>
      </c>
      <c r="G12" s="13">
        <v>1.28</v>
      </c>
      <c r="H12" s="14">
        <v>1.24</v>
      </c>
      <c r="I12" s="15">
        <f t="shared" si="0"/>
        <v>5463.4217472</v>
      </c>
      <c r="J12" s="12">
        <v>1</v>
      </c>
      <c r="K12" s="12">
        <v>1494</v>
      </c>
      <c r="L12" s="12">
        <v>1.36</v>
      </c>
      <c r="M12" s="19">
        <f t="shared" si="1"/>
        <v>4.92554092730395</v>
      </c>
      <c r="N12" s="20">
        <v>11872</v>
      </c>
      <c r="O12" s="12">
        <v>0.99</v>
      </c>
      <c r="P12" s="12">
        <v>3.41</v>
      </c>
      <c r="Q12" s="9">
        <f t="shared" si="2"/>
        <v>4.3759</v>
      </c>
      <c r="R12" s="10">
        <v>1.225</v>
      </c>
      <c r="S12" s="20">
        <v>1</v>
      </c>
      <c r="T12" s="21">
        <f t="shared" si="3"/>
        <v>207891.686317397</v>
      </c>
      <c r="Z12" s="12">
        <v>1354</v>
      </c>
      <c r="AA12" s="12">
        <v>2.304</v>
      </c>
      <c r="AB12" s="13">
        <v>1.35</v>
      </c>
      <c r="AC12" s="14">
        <v>1.24</v>
      </c>
      <c r="AD12" s="15">
        <f t="shared" si="4"/>
        <v>5222.237184</v>
      </c>
      <c r="AE12" s="12">
        <v>1</v>
      </c>
      <c r="AF12" s="12">
        <v>1354</v>
      </c>
      <c r="AG12" s="12">
        <v>1.63</v>
      </c>
      <c r="AH12" s="19">
        <f t="shared" si="5"/>
        <v>5.0521824686941</v>
      </c>
      <c r="AI12" s="20">
        <v>11872</v>
      </c>
      <c r="AJ12" s="12">
        <v>0.99</v>
      </c>
      <c r="AK12" s="12">
        <v>3.41</v>
      </c>
      <c r="AL12" s="9">
        <f t="shared" si="6"/>
        <v>4.3759</v>
      </c>
      <c r="AM12" s="10">
        <v>1.225</v>
      </c>
      <c r="AN12" s="20">
        <v>1</v>
      </c>
      <c r="AO12" s="21">
        <f t="shared" si="7"/>
        <v>205068.793089682</v>
      </c>
      <c r="AU12" s="12">
        <v>1497</v>
      </c>
      <c r="AV12" s="12">
        <v>2.304</v>
      </c>
      <c r="AW12" s="13">
        <v>1.35</v>
      </c>
      <c r="AX12" s="14">
        <v>1.24</v>
      </c>
      <c r="AY12" s="15">
        <f t="shared" si="8"/>
        <v>5773.773312</v>
      </c>
      <c r="AZ12" s="12">
        <v>1</v>
      </c>
      <c r="BA12" s="12">
        <v>1497</v>
      </c>
      <c r="BB12" s="12">
        <v>1.63</v>
      </c>
      <c r="BC12" s="19">
        <f t="shared" si="9"/>
        <v>5.19848727480698</v>
      </c>
      <c r="BD12" s="20">
        <v>11872</v>
      </c>
      <c r="BE12" s="12">
        <v>0.99</v>
      </c>
      <c r="BF12" s="12">
        <v>3.41</v>
      </c>
      <c r="BG12" s="9">
        <f t="shared" si="10"/>
        <v>4.3759</v>
      </c>
      <c r="BH12" s="10">
        <v>1.225</v>
      </c>
      <c r="BI12" s="22">
        <v>1.085</v>
      </c>
      <c r="BJ12" s="21">
        <f t="shared" si="11"/>
        <v>243619.081633522</v>
      </c>
      <c r="BP12" s="12">
        <v>1497</v>
      </c>
      <c r="BQ12" s="12">
        <v>2.304</v>
      </c>
      <c r="BR12" s="13">
        <v>1.35</v>
      </c>
      <c r="BS12" s="14">
        <v>1.24</v>
      </c>
      <c r="BT12" s="15">
        <f t="shared" si="12"/>
        <v>5773.773312</v>
      </c>
      <c r="BU12" s="12">
        <v>1</v>
      </c>
      <c r="BV12" s="12">
        <v>1497</v>
      </c>
      <c r="BW12" s="12">
        <v>1.72</v>
      </c>
      <c r="BX12" s="19">
        <f t="shared" si="13"/>
        <v>5.28848727480698</v>
      </c>
      <c r="BY12" s="20">
        <v>11872</v>
      </c>
      <c r="BZ12" s="12">
        <v>0.99</v>
      </c>
      <c r="CA12" s="12">
        <v>4.21</v>
      </c>
      <c r="CB12" s="9">
        <f t="shared" si="14"/>
        <v>5.1679</v>
      </c>
      <c r="CC12" s="10">
        <v>1.225</v>
      </c>
      <c r="CD12" s="20">
        <v>1.2</v>
      </c>
      <c r="CE12" s="21">
        <f t="shared" si="15"/>
        <v>322154.453229249</v>
      </c>
    </row>
    <row r="13" s="1" customFormat="1" customHeight="1" spans="1:83">
      <c r="E13" s="12">
        <v>1494</v>
      </c>
      <c r="F13" s="12">
        <v>1.728</v>
      </c>
      <c r="G13" s="13">
        <v>1.28</v>
      </c>
      <c r="H13" s="14">
        <v>1.24</v>
      </c>
      <c r="I13" s="15">
        <f t="shared" si="0"/>
        <v>4097.5663104</v>
      </c>
      <c r="J13" s="12">
        <v>1</v>
      </c>
      <c r="K13" s="12">
        <v>1494</v>
      </c>
      <c r="L13" s="12">
        <v>1.36</v>
      </c>
      <c r="M13" s="19">
        <f t="shared" si="1"/>
        <v>4.92554092730395</v>
      </c>
      <c r="N13" s="20">
        <v>11872</v>
      </c>
      <c r="O13" s="12">
        <v>0.99</v>
      </c>
      <c r="P13" s="12">
        <v>3.41</v>
      </c>
      <c r="Q13" s="9">
        <f t="shared" si="2"/>
        <v>4.3759</v>
      </c>
      <c r="R13" s="10">
        <v>1.225</v>
      </c>
      <c r="S13" s="20">
        <v>1</v>
      </c>
      <c r="T13" s="21">
        <f t="shared" si="3"/>
        <v>171828.661958048</v>
      </c>
      <c r="Z13" s="12">
        <v>1354</v>
      </c>
      <c r="AA13" s="12">
        <v>1.728</v>
      </c>
      <c r="AB13" s="13">
        <v>1.35</v>
      </c>
      <c r="AC13" s="14">
        <v>1.24</v>
      </c>
      <c r="AD13" s="15">
        <f t="shared" si="4"/>
        <v>3916.677888</v>
      </c>
      <c r="AE13" s="12">
        <v>1</v>
      </c>
      <c r="AF13" s="12">
        <v>1354</v>
      </c>
      <c r="AG13" s="12">
        <v>1.63</v>
      </c>
      <c r="AH13" s="19">
        <f t="shared" si="5"/>
        <v>5.0521824686941</v>
      </c>
      <c r="AI13" s="20">
        <v>11872</v>
      </c>
      <c r="AJ13" s="12">
        <v>0.99</v>
      </c>
      <c r="AK13" s="12">
        <v>3.41</v>
      </c>
      <c r="AL13" s="9">
        <f t="shared" si="6"/>
        <v>4.3759</v>
      </c>
      <c r="AM13" s="10">
        <v>1.225</v>
      </c>
      <c r="AN13" s="20">
        <v>1</v>
      </c>
      <c r="AO13" s="21">
        <f t="shared" si="7"/>
        <v>169711.492037261</v>
      </c>
      <c r="AU13" s="12">
        <v>1497</v>
      </c>
      <c r="AV13" s="12">
        <v>1.728</v>
      </c>
      <c r="AW13" s="13">
        <v>1.35</v>
      </c>
      <c r="AX13" s="14">
        <v>1.24</v>
      </c>
      <c r="AY13" s="15">
        <f t="shared" si="8"/>
        <v>4330.329984</v>
      </c>
      <c r="AZ13" s="12">
        <v>1</v>
      </c>
      <c r="BA13" s="12">
        <v>1497</v>
      </c>
      <c r="BB13" s="12">
        <v>1.63</v>
      </c>
      <c r="BC13" s="19">
        <f t="shared" si="9"/>
        <v>5.19848727480698</v>
      </c>
      <c r="BD13" s="20">
        <v>11872</v>
      </c>
      <c r="BE13" s="12">
        <v>0.99</v>
      </c>
      <c r="BF13" s="12">
        <v>3.41</v>
      </c>
      <c r="BG13" s="9">
        <f t="shared" si="10"/>
        <v>4.3759</v>
      </c>
      <c r="BH13" s="10">
        <v>1.225</v>
      </c>
      <c r="BI13" s="22">
        <v>1.085</v>
      </c>
      <c r="BJ13" s="21">
        <f t="shared" si="11"/>
        <v>199976.549708842</v>
      </c>
      <c r="BP13" s="12">
        <v>1497</v>
      </c>
      <c r="BQ13" s="12">
        <v>1.728</v>
      </c>
      <c r="BR13" s="13">
        <v>1.35</v>
      </c>
      <c r="BS13" s="14">
        <v>1.24</v>
      </c>
      <c r="BT13" s="15">
        <f t="shared" si="12"/>
        <v>4330.329984</v>
      </c>
      <c r="BU13" s="12">
        <v>1</v>
      </c>
      <c r="BV13" s="12">
        <v>1497</v>
      </c>
      <c r="BW13" s="12">
        <v>1.72</v>
      </c>
      <c r="BX13" s="19">
        <f t="shared" si="13"/>
        <v>5.28848727480698</v>
      </c>
      <c r="BY13" s="20">
        <v>11872</v>
      </c>
      <c r="BZ13" s="12">
        <v>0.99</v>
      </c>
      <c r="CA13" s="12">
        <v>4.21</v>
      </c>
      <c r="CB13" s="9">
        <f t="shared" si="14"/>
        <v>5.1679</v>
      </c>
      <c r="CC13" s="10">
        <v>1.225</v>
      </c>
      <c r="CD13" s="20">
        <v>1.2</v>
      </c>
      <c r="CE13" s="21">
        <f t="shared" si="15"/>
        <v>264163.180905937</v>
      </c>
    </row>
    <row r="14" s="1" customFormat="1" customHeight="1" spans="1:83">
      <c r="E14" s="12">
        <v>1494</v>
      </c>
      <c r="F14" s="12">
        <v>1.728</v>
      </c>
      <c r="G14" s="13">
        <v>1.28</v>
      </c>
      <c r="H14" s="14">
        <v>1.24</v>
      </c>
      <c r="I14" s="15">
        <f t="shared" si="0"/>
        <v>4097.5663104</v>
      </c>
      <c r="J14" s="12">
        <v>1</v>
      </c>
      <c r="K14" s="12">
        <v>1494</v>
      </c>
      <c r="L14" s="12">
        <v>1.36</v>
      </c>
      <c r="M14" s="19">
        <f t="shared" si="1"/>
        <v>4.92554092730395</v>
      </c>
      <c r="N14" s="20">
        <v>11872</v>
      </c>
      <c r="O14" s="12">
        <v>0.99</v>
      </c>
      <c r="P14" s="12">
        <v>3.41</v>
      </c>
      <c r="Q14" s="9">
        <f t="shared" si="2"/>
        <v>4.3759</v>
      </c>
      <c r="R14" s="10">
        <v>1.225</v>
      </c>
      <c r="S14" s="20">
        <v>1</v>
      </c>
      <c r="T14" s="21">
        <f t="shared" si="3"/>
        <v>171828.661958048</v>
      </c>
      <c r="Z14" s="12">
        <v>1354</v>
      </c>
      <c r="AA14" s="12">
        <v>1.728</v>
      </c>
      <c r="AB14" s="13">
        <v>1.35</v>
      </c>
      <c r="AC14" s="14">
        <v>1.24</v>
      </c>
      <c r="AD14" s="15">
        <f t="shared" si="4"/>
        <v>3916.677888</v>
      </c>
      <c r="AE14" s="12">
        <v>1</v>
      </c>
      <c r="AF14" s="12">
        <v>1354</v>
      </c>
      <c r="AG14" s="12">
        <v>1.63</v>
      </c>
      <c r="AH14" s="19">
        <f t="shared" si="5"/>
        <v>5.0521824686941</v>
      </c>
      <c r="AI14" s="20">
        <v>11872</v>
      </c>
      <c r="AJ14" s="12">
        <v>0.99</v>
      </c>
      <c r="AK14" s="12">
        <v>3.41</v>
      </c>
      <c r="AL14" s="9">
        <f t="shared" si="6"/>
        <v>4.3759</v>
      </c>
      <c r="AM14" s="10">
        <v>1.225</v>
      </c>
      <c r="AN14" s="20">
        <v>1</v>
      </c>
      <c r="AO14" s="21">
        <f t="shared" si="7"/>
        <v>169711.492037261</v>
      </c>
      <c r="AU14" s="12">
        <v>1497</v>
      </c>
      <c r="AV14" s="12">
        <v>1.728</v>
      </c>
      <c r="AW14" s="13">
        <v>1.35</v>
      </c>
      <c r="AX14" s="14">
        <v>1.24</v>
      </c>
      <c r="AY14" s="15">
        <f t="shared" si="8"/>
        <v>4330.329984</v>
      </c>
      <c r="AZ14" s="12">
        <v>1</v>
      </c>
      <c r="BA14" s="12">
        <v>1497</v>
      </c>
      <c r="BB14" s="12">
        <v>1.63</v>
      </c>
      <c r="BC14" s="19">
        <f t="shared" si="9"/>
        <v>5.19848727480698</v>
      </c>
      <c r="BD14" s="20">
        <v>11872</v>
      </c>
      <c r="BE14" s="12">
        <v>0.99</v>
      </c>
      <c r="BF14" s="12">
        <v>3.41</v>
      </c>
      <c r="BG14" s="9">
        <f t="shared" si="10"/>
        <v>4.3759</v>
      </c>
      <c r="BH14" s="10">
        <v>1.225</v>
      </c>
      <c r="BI14" s="22">
        <v>1.085</v>
      </c>
      <c r="BJ14" s="21">
        <f t="shared" si="11"/>
        <v>199976.549708842</v>
      </c>
      <c r="BP14" s="12">
        <v>1497</v>
      </c>
      <c r="BQ14" s="12">
        <v>1.728</v>
      </c>
      <c r="BR14" s="13">
        <v>1.35</v>
      </c>
      <c r="BS14" s="14">
        <v>1.24</v>
      </c>
      <c r="BT14" s="15">
        <f t="shared" si="12"/>
        <v>4330.329984</v>
      </c>
      <c r="BU14" s="12">
        <v>1</v>
      </c>
      <c r="BV14" s="12">
        <v>1497</v>
      </c>
      <c r="BW14" s="12">
        <v>1.72</v>
      </c>
      <c r="BX14" s="19">
        <f t="shared" si="13"/>
        <v>5.28848727480698</v>
      </c>
      <c r="BY14" s="20">
        <v>11872</v>
      </c>
      <c r="BZ14" s="12">
        <v>0.99</v>
      </c>
      <c r="CA14" s="12">
        <v>4.21</v>
      </c>
      <c r="CB14" s="9">
        <f t="shared" si="14"/>
        <v>5.1679</v>
      </c>
      <c r="CC14" s="10">
        <v>1.225</v>
      </c>
      <c r="CD14" s="20">
        <v>1.2</v>
      </c>
      <c r="CE14" s="21">
        <f t="shared" si="15"/>
        <v>264163.180905937</v>
      </c>
    </row>
    <row r="15" s="1" customFormat="1" customHeight="1" spans="1:83">
      <c r="E15" s="12">
        <v>1494</v>
      </c>
      <c r="F15" s="12">
        <v>2.304</v>
      </c>
      <c r="G15" s="13">
        <v>1.28</v>
      </c>
      <c r="H15" s="14">
        <v>1.24</v>
      </c>
      <c r="I15" s="15">
        <f t="shared" si="0"/>
        <v>5463.4217472</v>
      </c>
      <c r="J15" s="12">
        <v>1</v>
      </c>
      <c r="K15" s="12">
        <v>1494</v>
      </c>
      <c r="L15" s="12">
        <v>1.36</v>
      </c>
      <c r="M15" s="19">
        <f t="shared" si="1"/>
        <v>4.92554092730395</v>
      </c>
      <c r="N15" s="20">
        <v>11872</v>
      </c>
      <c r="O15" s="12">
        <v>0.99</v>
      </c>
      <c r="P15" s="12">
        <v>3.41</v>
      </c>
      <c r="Q15" s="9">
        <f t="shared" si="2"/>
        <v>4.3759</v>
      </c>
      <c r="R15" s="10">
        <v>1.225</v>
      </c>
      <c r="S15" s="20">
        <v>1</v>
      </c>
      <c r="T15" s="21">
        <f t="shared" si="3"/>
        <v>207891.686317397</v>
      </c>
      <c r="Z15" s="12">
        <v>1354</v>
      </c>
      <c r="AA15" s="12">
        <v>2.304</v>
      </c>
      <c r="AB15" s="13">
        <v>1.35</v>
      </c>
      <c r="AC15" s="14">
        <v>1.24</v>
      </c>
      <c r="AD15" s="15">
        <f t="shared" si="4"/>
        <v>5222.237184</v>
      </c>
      <c r="AE15" s="12">
        <v>1</v>
      </c>
      <c r="AF15" s="12">
        <v>1354</v>
      </c>
      <c r="AG15" s="12">
        <v>1.63</v>
      </c>
      <c r="AH15" s="19">
        <f t="shared" si="5"/>
        <v>5.0521824686941</v>
      </c>
      <c r="AI15" s="20">
        <v>11872</v>
      </c>
      <c r="AJ15" s="12">
        <v>0.99</v>
      </c>
      <c r="AK15" s="12">
        <v>3.41</v>
      </c>
      <c r="AL15" s="9">
        <f t="shared" si="6"/>
        <v>4.3759</v>
      </c>
      <c r="AM15" s="10">
        <v>1.225</v>
      </c>
      <c r="AN15" s="20">
        <v>1</v>
      </c>
      <c r="AO15" s="21">
        <f t="shared" si="7"/>
        <v>205068.793089682</v>
      </c>
      <c r="AU15" s="12">
        <v>1497</v>
      </c>
      <c r="AV15" s="12">
        <v>2.304</v>
      </c>
      <c r="AW15" s="13">
        <v>1.35</v>
      </c>
      <c r="AX15" s="14">
        <v>1.24</v>
      </c>
      <c r="AY15" s="15">
        <f t="shared" si="8"/>
        <v>5773.773312</v>
      </c>
      <c r="AZ15" s="12">
        <v>1</v>
      </c>
      <c r="BA15" s="12">
        <v>1497</v>
      </c>
      <c r="BB15" s="12">
        <v>1.63</v>
      </c>
      <c r="BC15" s="19">
        <f t="shared" si="9"/>
        <v>5.19848727480698</v>
      </c>
      <c r="BD15" s="20">
        <v>11872</v>
      </c>
      <c r="BE15" s="12">
        <v>0.99</v>
      </c>
      <c r="BF15" s="12">
        <v>3.41</v>
      </c>
      <c r="BG15" s="9">
        <f t="shared" si="10"/>
        <v>4.3759</v>
      </c>
      <c r="BH15" s="10">
        <v>1.225</v>
      </c>
      <c r="BI15" s="22">
        <v>1.085</v>
      </c>
      <c r="BJ15" s="21">
        <f t="shared" si="11"/>
        <v>243619.081633522</v>
      </c>
      <c r="BP15" s="12">
        <v>1497</v>
      </c>
      <c r="BQ15" s="12">
        <v>2.304</v>
      </c>
      <c r="BR15" s="13">
        <v>1.35</v>
      </c>
      <c r="BS15" s="14">
        <v>1.24</v>
      </c>
      <c r="BT15" s="15">
        <f t="shared" si="12"/>
        <v>5773.773312</v>
      </c>
      <c r="BU15" s="12">
        <v>1</v>
      </c>
      <c r="BV15" s="12">
        <v>1497</v>
      </c>
      <c r="BW15" s="12">
        <v>1.72</v>
      </c>
      <c r="BX15" s="19">
        <f t="shared" si="13"/>
        <v>5.28848727480698</v>
      </c>
      <c r="BY15" s="20">
        <v>11872</v>
      </c>
      <c r="BZ15" s="12">
        <v>0.99</v>
      </c>
      <c r="CA15" s="12">
        <v>4.21</v>
      </c>
      <c r="CB15" s="9">
        <f t="shared" si="14"/>
        <v>5.1679</v>
      </c>
      <c r="CC15" s="10">
        <v>1.225</v>
      </c>
      <c r="CD15" s="20">
        <v>1.2</v>
      </c>
      <c r="CE15" s="21">
        <f t="shared" si="15"/>
        <v>322154.453229249</v>
      </c>
    </row>
    <row r="16" s="1" customFormat="1" customHeight="1" spans="1:83">
      <c r="E16" s="12">
        <v>1494</v>
      </c>
      <c r="F16" s="12">
        <v>1.728</v>
      </c>
      <c r="G16" s="13">
        <v>1.28</v>
      </c>
      <c r="H16" s="14">
        <v>1.24</v>
      </c>
      <c r="I16" s="15">
        <f t="shared" si="0"/>
        <v>4097.5663104</v>
      </c>
      <c r="J16" s="12">
        <v>1</v>
      </c>
      <c r="K16" s="12">
        <v>1494</v>
      </c>
      <c r="L16" s="12">
        <v>1.36</v>
      </c>
      <c r="M16" s="19">
        <f t="shared" si="1"/>
        <v>4.92554092730395</v>
      </c>
      <c r="N16" s="20">
        <v>11872</v>
      </c>
      <c r="O16" s="12">
        <v>0.99</v>
      </c>
      <c r="P16" s="12">
        <v>3.41</v>
      </c>
      <c r="Q16" s="9">
        <f t="shared" si="2"/>
        <v>4.3759</v>
      </c>
      <c r="R16" s="10">
        <v>1.225</v>
      </c>
      <c r="S16" s="20">
        <v>1</v>
      </c>
      <c r="T16" s="21">
        <f t="shared" si="3"/>
        <v>171828.661958048</v>
      </c>
      <c r="Z16" s="12">
        <v>1354</v>
      </c>
      <c r="AA16" s="12">
        <v>1.728</v>
      </c>
      <c r="AB16" s="13">
        <v>1.35</v>
      </c>
      <c r="AC16" s="14">
        <v>1.24</v>
      </c>
      <c r="AD16" s="15">
        <f t="shared" si="4"/>
        <v>3916.677888</v>
      </c>
      <c r="AE16" s="12">
        <v>1</v>
      </c>
      <c r="AF16" s="12">
        <v>1354</v>
      </c>
      <c r="AG16" s="12">
        <v>1.63</v>
      </c>
      <c r="AH16" s="19">
        <f t="shared" si="5"/>
        <v>5.0521824686941</v>
      </c>
      <c r="AI16" s="20">
        <v>11872</v>
      </c>
      <c r="AJ16" s="12">
        <v>0.99</v>
      </c>
      <c r="AK16" s="12">
        <v>3.41</v>
      </c>
      <c r="AL16" s="9">
        <f t="shared" si="6"/>
        <v>4.3759</v>
      </c>
      <c r="AM16" s="10">
        <v>1.225</v>
      </c>
      <c r="AN16" s="20">
        <v>1</v>
      </c>
      <c r="AO16" s="21">
        <f t="shared" si="7"/>
        <v>169711.492037261</v>
      </c>
      <c r="AU16" s="12">
        <v>1497</v>
      </c>
      <c r="AV16" s="12">
        <v>1.728</v>
      </c>
      <c r="AW16" s="13">
        <v>1.35</v>
      </c>
      <c r="AX16" s="14">
        <v>1.24</v>
      </c>
      <c r="AY16" s="15">
        <f t="shared" si="8"/>
        <v>4330.329984</v>
      </c>
      <c r="AZ16" s="12">
        <v>1</v>
      </c>
      <c r="BA16" s="12">
        <v>1497</v>
      </c>
      <c r="BB16" s="12">
        <v>1.63</v>
      </c>
      <c r="BC16" s="19">
        <f t="shared" si="9"/>
        <v>5.19848727480698</v>
      </c>
      <c r="BD16" s="20">
        <v>11872</v>
      </c>
      <c r="BE16" s="12">
        <v>0.99</v>
      </c>
      <c r="BF16" s="12">
        <v>3.41</v>
      </c>
      <c r="BG16" s="9">
        <f t="shared" si="10"/>
        <v>4.3759</v>
      </c>
      <c r="BH16" s="10">
        <v>1.225</v>
      </c>
      <c r="BI16" s="22">
        <v>1.085</v>
      </c>
      <c r="BJ16" s="21">
        <f t="shared" si="11"/>
        <v>199976.549708842</v>
      </c>
      <c r="BP16" s="12">
        <v>1497</v>
      </c>
      <c r="BQ16" s="12">
        <v>1.728</v>
      </c>
      <c r="BR16" s="13">
        <v>1.35</v>
      </c>
      <c r="BS16" s="14">
        <v>1.24</v>
      </c>
      <c r="BT16" s="15">
        <f t="shared" si="12"/>
        <v>4330.329984</v>
      </c>
      <c r="BU16" s="12">
        <v>1</v>
      </c>
      <c r="BV16" s="12">
        <v>1497</v>
      </c>
      <c r="BW16" s="12">
        <v>1.72</v>
      </c>
      <c r="BX16" s="19">
        <f t="shared" si="13"/>
        <v>5.28848727480698</v>
      </c>
      <c r="BY16" s="20">
        <v>11872</v>
      </c>
      <c r="BZ16" s="12">
        <v>0.99</v>
      </c>
      <c r="CA16" s="12">
        <v>4.21</v>
      </c>
      <c r="CB16" s="9">
        <f t="shared" si="14"/>
        <v>5.1679</v>
      </c>
      <c r="CC16" s="10">
        <v>1.225</v>
      </c>
      <c r="CD16" s="20">
        <v>1.2</v>
      </c>
      <c r="CE16" s="21">
        <f t="shared" si="15"/>
        <v>264163.180905937</v>
      </c>
    </row>
    <row r="17" s="1" customFormat="1" customHeight="1" spans="5:83">
      <c r="E17" s="12">
        <v>1494</v>
      </c>
      <c r="F17" s="12">
        <v>1.728</v>
      </c>
      <c r="G17" s="13">
        <v>1.28</v>
      </c>
      <c r="H17" s="14">
        <v>1.24</v>
      </c>
      <c r="I17" s="15">
        <f t="shared" si="0"/>
        <v>4097.5663104</v>
      </c>
      <c r="J17" s="12">
        <v>1</v>
      </c>
      <c r="K17" s="12">
        <v>1494</v>
      </c>
      <c r="L17" s="12">
        <v>1.36</v>
      </c>
      <c r="M17" s="19">
        <f t="shared" si="1"/>
        <v>4.92554092730395</v>
      </c>
      <c r="N17" s="20">
        <v>11872</v>
      </c>
      <c r="O17" s="12">
        <v>0.99</v>
      </c>
      <c r="P17" s="12">
        <v>3.41</v>
      </c>
      <c r="Q17" s="9">
        <f t="shared" si="2"/>
        <v>4.3759</v>
      </c>
      <c r="R17" s="10">
        <v>1.225</v>
      </c>
      <c r="S17" s="20">
        <v>1</v>
      </c>
      <c r="T17" s="21">
        <f t="shared" si="3"/>
        <v>171828.661958048</v>
      </c>
      <c r="Z17" s="12">
        <v>1354</v>
      </c>
      <c r="AA17" s="12">
        <v>1.728</v>
      </c>
      <c r="AB17" s="13">
        <v>1.35</v>
      </c>
      <c r="AC17" s="14">
        <v>1.24</v>
      </c>
      <c r="AD17" s="15">
        <f t="shared" si="4"/>
        <v>3916.677888</v>
      </c>
      <c r="AE17" s="12">
        <v>1</v>
      </c>
      <c r="AF17" s="12">
        <v>1354</v>
      </c>
      <c r="AG17" s="12">
        <v>1.63</v>
      </c>
      <c r="AH17" s="19">
        <f t="shared" si="5"/>
        <v>5.0521824686941</v>
      </c>
      <c r="AI17" s="20">
        <v>11872</v>
      </c>
      <c r="AJ17" s="12">
        <v>0.99</v>
      </c>
      <c r="AK17" s="12">
        <v>3.41</v>
      </c>
      <c r="AL17" s="9">
        <f t="shared" si="6"/>
        <v>4.3759</v>
      </c>
      <c r="AM17" s="10">
        <v>1.225</v>
      </c>
      <c r="AN17" s="20">
        <v>1</v>
      </c>
      <c r="AO17" s="21">
        <f t="shared" si="7"/>
        <v>169711.492037261</v>
      </c>
      <c r="AU17" s="12">
        <v>1497</v>
      </c>
      <c r="AV17" s="12">
        <v>1.728</v>
      </c>
      <c r="AW17" s="13">
        <v>1.35</v>
      </c>
      <c r="AX17" s="14">
        <v>1.24</v>
      </c>
      <c r="AY17" s="15">
        <f t="shared" si="8"/>
        <v>4330.329984</v>
      </c>
      <c r="AZ17" s="12">
        <v>1</v>
      </c>
      <c r="BA17" s="12">
        <v>1497</v>
      </c>
      <c r="BB17" s="12">
        <v>1.63</v>
      </c>
      <c r="BC17" s="19">
        <f t="shared" si="9"/>
        <v>5.19848727480698</v>
      </c>
      <c r="BD17" s="20">
        <v>11872</v>
      </c>
      <c r="BE17" s="12">
        <v>0.99</v>
      </c>
      <c r="BF17" s="12">
        <v>3.41</v>
      </c>
      <c r="BG17" s="9">
        <f t="shared" si="10"/>
        <v>4.3759</v>
      </c>
      <c r="BH17" s="10">
        <v>1.225</v>
      </c>
      <c r="BI17" s="22">
        <v>1.085</v>
      </c>
      <c r="BJ17" s="21">
        <f t="shared" si="11"/>
        <v>199976.549708842</v>
      </c>
      <c r="BP17" s="12">
        <v>1497</v>
      </c>
      <c r="BQ17" s="12">
        <v>1.728</v>
      </c>
      <c r="BR17" s="13">
        <v>1.35</v>
      </c>
      <c r="BS17" s="14">
        <v>1.24</v>
      </c>
      <c r="BT17" s="15">
        <f t="shared" si="12"/>
        <v>4330.329984</v>
      </c>
      <c r="BU17" s="12">
        <v>1</v>
      </c>
      <c r="BV17" s="12">
        <v>1497</v>
      </c>
      <c r="BW17" s="12">
        <v>1.72</v>
      </c>
      <c r="BX17" s="19">
        <f t="shared" si="13"/>
        <v>5.28848727480698</v>
      </c>
      <c r="BY17" s="20">
        <v>11872</v>
      </c>
      <c r="BZ17" s="12">
        <v>0.99</v>
      </c>
      <c r="CA17" s="12">
        <v>4.21</v>
      </c>
      <c r="CB17" s="9">
        <f t="shared" si="14"/>
        <v>5.1679</v>
      </c>
      <c r="CC17" s="10">
        <v>1.225</v>
      </c>
      <c r="CD17" s="20">
        <v>1.2</v>
      </c>
      <c r="CE17" s="21">
        <f t="shared" si="15"/>
        <v>264163.180905937</v>
      </c>
    </row>
    <row r="18" s="1" customFormat="1" customHeight="1" spans="5:83">
      <c r="E18" s="12">
        <v>1494</v>
      </c>
      <c r="F18" s="12">
        <v>2.304</v>
      </c>
      <c r="G18" s="13">
        <v>1.28</v>
      </c>
      <c r="H18" s="14">
        <v>1.24</v>
      </c>
      <c r="I18" s="15">
        <f t="shared" si="0"/>
        <v>5463.4217472</v>
      </c>
      <c r="J18" s="12">
        <v>1</v>
      </c>
      <c r="K18" s="12">
        <v>1494</v>
      </c>
      <c r="L18" s="12">
        <v>1.36</v>
      </c>
      <c r="M18" s="19">
        <f t="shared" si="1"/>
        <v>4.92554092730395</v>
      </c>
      <c r="N18" s="20">
        <v>11872</v>
      </c>
      <c r="O18" s="12">
        <v>0.99</v>
      </c>
      <c r="P18" s="12">
        <v>3.41</v>
      </c>
      <c r="Q18" s="9">
        <f t="shared" si="2"/>
        <v>4.3759</v>
      </c>
      <c r="R18" s="10">
        <v>1.225</v>
      </c>
      <c r="S18" s="20">
        <v>1</v>
      </c>
      <c r="T18" s="21">
        <f t="shared" si="3"/>
        <v>207891.686317397</v>
      </c>
      <c r="Z18" s="12">
        <v>1354</v>
      </c>
      <c r="AA18" s="12">
        <v>2.304</v>
      </c>
      <c r="AB18" s="13">
        <v>1.35</v>
      </c>
      <c r="AC18" s="14">
        <v>1.24</v>
      </c>
      <c r="AD18" s="15">
        <f t="shared" si="4"/>
        <v>5222.237184</v>
      </c>
      <c r="AE18" s="12">
        <v>1</v>
      </c>
      <c r="AF18" s="12">
        <v>1354</v>
      </c>
      <c r="AG18" s="12">
        <v>1.63</v>
      </c>
      <c r="AH18" s="19">
        <f t="shared" si="5"/>
        <v>5.0521824686941</v>
      </c>
      <c r="AI18" s="20">
        <v>11872</v>
      </c>
      <c r="AJ18" s="12">
        <v>0.99</v>
      </c>
      <c r="AK18" s="12">
        <v>3.41</v>
      </c>
      <c r="AL18" s="9">
        <f t="shared" si="6"/>
        <v>4.3759</v>
      </c>
      <c r="AM18" s="10">
        <v>1.225</v>
      </c>
      <c r="AN18" s="20">
        <v>1</v>
      </c>
      <c r="AO18" s="21">
        <f t="shared" si="7"/>
        <v>205068.793089682</v>
      </c>
      <c r="AU18" s="12">
        <v>1497</v>
      </c>
      <c r="AV18" s="12">
        <v>2.304</v>
      </c>
      <c r="AW18" s="13">
        <v>1.35</v>
      </c>
      <c r="AX18" s="14">
        <v>1.24</v>
      </c>
      <c r="AY18" s="15">
        <f t="shared" si="8"/>
        <v>5773.773312</v>
      </c>
      <c r="AZ18" s="12">
        <v>1</v>
      </c>
      <c r="BA18" s="12">
        <v>1497</v>
      </c>
      <c r="BB18" s="12">
        <v>1.63</v>
      </c>
      <c r="BC18" s="19">
        <f t="shared" si="9"/>
        <v>5.19848727480698</v>
      </c>
      <c r="BD18" s="20">
        <v>11872</v>
      </c>
      <c r="BE18" s="12">
        <v>0.99</v>
      </c>
      <c r="BF18" s="12">
        <v>3.41</v>
      </c>
      <c r="BG18" s="9">
        <f t="shared" si="10"/>
        <v>4.3759</v>
      </c>
      <c r="BH18" s="10">
        <v>1.225</v>
      </c>
      <c r="BI18" s="22">
        <v>1.085</v>
      </c>
      <c r="BJ18" s="21">
        <f t="shared" si="11"/>
        <v>243619.081633522</v>
      </c>
      <c r="BP18" s="12">
        <v>1497</v>
      </c>
      <c r="BQ18" s="12">
        <v>2.304</v>
      </c>
      <c r="BR18" s="13">
        <v>1.35</v>
      </c>
      <c r="BS18" s="14">
        <v>1.24</v>
      </c>
      <c r="BT18" s="15">
        <f t="shared" si="12"/>
        <v>5773.773312</v>
      </c>
      <c r="BU18" s="12">
        <v>1</v>
      </c>
      <c r="BV18" s="12">
        <v>1497</v>
      </c>
      <c r="BW18" s="12">
        <v>1.72</v>
      </c>
      <c r="BX18" s="19">
        <f t="shared" si="13"/>
        <v>5.28848727480698</v>
      </c>
      <c r="BY18" s="20">
        <v>11872</v>
      </c>
      <c r="BZ18" s="12">
        <v>0.99</v>
      </c>
      <c r="CA18" s="12">
        <v>4.21</v>
      </c>
      <c r="CB18" s="9">
        <f t="shared" si="14"/>
        <v>5.1679</v>
      </c>
      <c r="CC18" s="10">
        <v>1.225</v>
      </c>
      <c r="CD18" s="20">
        <v>1.2</v>
      </c>
      <c r="CE18" s="21">
        <f t="shared" si="15"/>
        <v>322154.453229249</v>
      </c>
    </row>
    <row r="19" s="1" customFormat="1" customHeight="1" spans="5:83">
      <c r="E19" s="12">
        <v>1494</v>
      </c>
      <c r="F19" s="12">
        <v>1.728</v>
      </c>
      <c r="G19" s="13">
        <v>1.28</v>
      </c>
      <c r="H19" s="14">
        <v>1.24</v>
      </c>
      <c r="I19" s="15">
        <f t="shared" si="0"/>
        <v>4097.5663104</v>
      </c>
      <c r="J19" s="12">
        <v>1</v>
      </c>
      <c r="K19" s="12">
        <v>1494</v>
      </c>
      <c r="L19" s="12">
        <v>1.36</v>
      </c>
      <c r="M19" s="19">
        <f t="shared" si="1"/>
        <v>4.92554092730395</v>
      </c>
      <c r="N19" s="20">
        <v>11872</v>
      </c>
      <c r="O19" s="12">
        <v>0.99</v>
      </c>
      <c r="P19" s="12">
        <v>3.41</v>
      </c>
      <c r="Q19" s="9">
        <f t="shared" si="2"/>
        <v>4.3759</v>
      </c>
      <c r="R19" s="10">
        <v>1.225</v>
      </c>
      <c r="S19" s="20">
        <v>1</v>
      </c>
      <c r="T19" s="21">
        <f t="shared" si="3"/>
        <v>171828.661958048</v>
      </c>
      <c r="Z19" s="12">
        <v>1354</v>
      </c>
      <c r="AA19" s="12">
        <v>1.728</v>
      </c>
      <c r="AB19" s="13">
        <v>1.35</v>
      </c>
      <c r="AC19" s="14">
        <v>1.24</v>
      </c>
      <c r="AD19" s="15">
        <f t="shared" si="4"/>
        <v>3916.677888</v>
      </c>
      <c r="AE19" s="12">
        <v>1</v>
      </c>
      <c r="AF19" s="12">
        <v>1354</v>
      </c>
      <c r="AG19" s="12">
        <v>1.63</v>
      </c>
      <c r="AH19" s="19">
        <f t="shared" si="5"/>
        <v>5.0521824686941</v>
      </c>
      <c r="AI19" s="20">
        <v>11872</v>
      </c>
      <c r="AJ19" s="12">
        <v>0.99</v>
      </c>
      <c r="AK19" s="12">
        <v>3.41</v>
      </c>
      <c r="AL19" s="9">
        <f t="shared" si="6"/>
        <v>4.3759</v>
      </c>
      <c r="AM19" s="10">
        <v>1.225</v>
      </c>
      <c r="AN19" s="20">
        <v>1</v>
      </c>
      <c r="AO19" s="21">
        <f t="shared" si="7"/>
        <v>169711.492037261</v>
      </c>
      <c r="AU19" s="12">
        <v>1497</v>
      </c>
      <c r="AV19" s="12">
        <v>1.728</v>
      </c>
      <c r="AW19" s="13">
        <v>1.35</v>
      </c>
      <c r="AX19" s="14">
        <v>1.24</v>
      </c>
      <c r="AY19" s="15">
        <f t="shared" si="8"/>
        <v>4330.329984</v>
      </c>
      <c r="AZ19" s="12">
        <v>1</v>
      </c>
      <c r="BA19" s="12">
        <v>1497</v>
      </c>
      <c r="BB19" s="12">
        <v>1.63</v>
      </c>
      <c r="BC19" s="19">
        <f t="shared" si="9"/>
        <v>5.19848727480698</v>
      </c>
      <c r="BD19" s="20">
        <v>11872</v>
      </c>
      <c r="BE19" s="12">
        <v>0.99</v>
      </c>
      <c r="BF19" s="12">
        <v>3.41</v>
      </c>
      <c r="BG19" s="9">
        <f t="shared" si="10"/>
        <v>4.3759</v>
      </c>
      <c r="BH19" s="10">
        <v>1.225</v>
      </c>
      <c r="BI19" s="22">
        <v>1.085</v>
      </c>
      <c r="BJ19" s="21">
        <f t="shared" si="11"/>
        <v>199976.549708842</v>
      </c>
      <c r="BP19" s="12">
        <v>1497</v>
      </c>
      <c r="BQ19" s="12">
        <v>1.728</v>
      </c>
      <c r="BR19" s="13">
        <v>1.35</v>
      </c>
      <c r="BS19" s="14">
        <v>1.24</v>
      </c>
      <c r="BT19" s="15">
        <f t="shared" si="12"/>
        <v>4330.329984</v>
      </c>
      <c r="BU19" s="12">
        <v>1</v>
      </c>
      <c r="BV19" s="12">
        <v>1497</v>
      </c>
      <c r="BW19" s="12">
        <v>1.72</v>
      </c>
      <c r="BX19" s="19">
        <f t="shared" si="13"/>
        <v>5.28848727480698</v>
      </c>
      <c r="BY19" s="20">
        <v>11872</v>
      </c>
      <c r="BZ19" s="12">
        <v>0.99</v>
      </c>
      <c r="CA19" s="12">
        <v>4.21</v>
      </c>
      <c r="CB19" s="9">
        <f t="shared" si="14"/>
        <v>5.1679</v>
      </c>
      <c r="CC19" s="10">
        <v>1.225</v>
      </c>
      <c r="CD19" s="20">
        <v>1.2</v>
      </c>
      <c r="CE19" s="21">
        <f t="shared" si="15"/>
        <v>264163.180905937</v>
      </c>
    </row>
    <row r="20" s="1" customFormat="1" customHeight="1" spans="5:83">
      <c r="E20" s="12">
        <v>1494</v>
      </c>
      <c r="F20" s="12">
        <v>1.728</v>
      </c>
      <c r="G20" s="13">
        <v>1.28</v>
      </c>
      <c r="H20" s="14">
        <v>1.24</v>
      </c>
      <c r="I20" s="15">
        <f t="shared" si="0"/>
        <v>4097.5663104</v>
      </c>
      <c r="J20" s="12">
        <v>1</v>
      </c>
      <c r="K20" s="12">
        <v>1494</v>
      </c>
      <c r="L20" s="12">
        <v>1.36</v>
      </c>
      <c r="M20" s="19">
        <f t="shared" si="1"/>
        <v>4.92554092730395</v>
      </c>
      <c r="N20" s="20">
        <v>11872</v>
      </c>
      <c r="O20" s="12">
        <v>0.99</v>
      </c>
      <c r="P20" s="12">
        <v>3.41</v>
      </c>
      <c r="Q20" s="9">
        <f t="shared" si="2"/>
        <v>4.3759</v>
      </c>
      <c r="R20" s="10">
        <v>1.225</v>
      </c>
      <c r="S20" s="20">
        <v>1</v>
      </c>
      <c r="T20" s="21">
        <f t="shared" si="3"/>
        <v>171828.661958048</v>
      </c>
      <c r="Z20" s="12">
        <v>1354</v>
      </c>
      <c r="AA20" s="12">
        <v>1.728</v>
      </c>
      <c r="AB20" s="13">
        <v>1.35</v>
      </c>
      <c r="AC20" s="14">
        <v>1.24</v>
      </c>
      <c r="AD20" s="15">
        <f t="shared" si="4"/>
        <v>3916.677888</v>
      </c>
      <c r="AE20" s="12">
        <v>1</v>
      </c>
      <c r="AF20" s="12">
        <v>1354</v>
      </c>
      <c r="AG20" s="12">
        <v>1.63</v>
      </c>
      <c r="AH20" s="19">
        <f t="shared" si="5"/>
        <v>5.0521824686941</v>
      </c>
      <c r="AI20" s="20">
        <v>11872</v>
      </c>
      <c r="AJ20" s="12">
        <v>0.99</v>
      </c>
      <c r="AK20" s="12">
        <v>3.41</v>
      </c>
      <c r="AL20" s="9">
        <f t="shared" si="6"/>
        <v>4.3759</v>
      </c>
      <c r="AM20" s="10">
        <v>1.225</v>
      </c>
      <c r="AN20" s="20">
        <v>1</v>
      </c>
      <c r="AO20" s="21">
        <f t="shared" si="7"/>
        <v>169711.492037261</v>
      </c>
      <c r="AU20" s="12">
        <v>1497</v>
      </c>
      <c r="AV20" s="12">
        <v>1.728</v>
      </c>
      <c r="AW20" s="13">
        <v>1.35</v>
      </c>
      <c r="AX20" s="14">
        <v>1.24</v>
      </c>
      <c r="AY20" s="15">
        <f t="shared" si="8"/>
        <v>4330.329984</v>
      </c>
      <c r="AZ20" s="12">
        <v>1</v>
      </c>
      <c r="BA20" s="12">
        <v>1497</v>
      </c>
      <c r="BB20" s="12">
        <v>1.63</v>
      </c>
      <c r="BC20" s="19">
        <f t="shared" si="9"/>
        <v>5.19848727480698</v>
      </c>
      <c r="BD20" s="20">
        <v>11872</v>
      </c>
      <c r="BE20" s="12">
        <v>0.99</v>
      </c>
      <c r="BF20" s="12">
        <v>3.41</v>
      </c>
      <c r="BG20" s="9">
        <f t="shared" si="10"/>
        <v>4.3759</v>
      </c>
      <c r="BH20" s="10">
        <v>1.225</v>
      </c>
      <c r="BI20" s="22">
        <v>1.085</v>
      </c>
      <c r="BJ20" s="21">
        <f t="shared" si="11"/>
        <v>199976.549708842</v>
      </c>
      <c r="BP20" s="12">
        <v>1497</v>
      </c>
      <c r="BQ20" s="12">
        <v>1.728</v>
      </c>
      <c r="BR20" s="13">
        <v>1.35</v>
      </c>
      <c r="BS20" s="14">
        <v>1.24</v>
      </c>
      <c r="BT20" s="15">
        <f t="shared" si="12"/>
        <v>4330.329984</v>
      </c>
      <c r="BU20" s="12">
        <v>1</v>
      </c>
      <c r="BV20" s="12">
        <v>1497</v>
      </c>
      <c r="BW20" s="12">
        <v>1.72</v>
      </c>
      <c r="BX20" s="19">
        <f t="shared" si="13"/>
        <v>5.28848727480698</v>
      </c>
      <c r="BY20" s="20">
        <v>11872</v>
      </c>
      <c r="BZ20" s="12">
        <v>0.99</v>
      </c>
      <c r="CA20" s="12">
        <v>4.21</v>
      </c>
      <c r="CB20" s="9">
        <f t="shared" si="14"/>
        <v>5.1679</v>
      </c>
      <c r="CC20" s="10">
        <v>1.225</v>
      </c>
      <c r="CD20" s="20">
        <v>1.2</v>
      </c>
      <c r="CE20" s="21">
        <f t="shared" si="15"/>
        <v>264163.180905937</v>
      </c>
    </row>
    <row r="21" s="1" customFormat="1" customHeight="1" spans="5:83">
      <c r="E21" s="12">
        <v>1494</v>
      </c>
      <c r="F21" s="12">
        <v>2.304</v>
      </c>
      <c r="G21" s="13">
        <v>1.28</v>
      </c>
      <c r="H21" s="14">
        <v>1.24</v>
      </c>
      <c r="I21" s="15">
        <f t="shared" si="0"/>
        <v>5463.4217472</v>
      </c>
      <c r="J21" s="12">
        <v>1</v>
      </c>
      <c r="K21" s="12">
        <v>1494</v>
      </c>
      <c r="L21" s="12">
        <v>1.36</v>
      </c>
      <c r="M21" s="19">
        <f t="shared" si="1"/>
        <v>4.92554092730395</v>
      </c>
      <c r="N21" s="20">
        <v>11872</v>
      </c>
      <c r="O21" s="12">
        <v>0.99</v>
      </c>
      <c r="P21" s="12">
        <v>3.41</v>
      </c>
      <c r="Q21" s="9">
        <f t="shared" si="2"/>
        <v>4.3759</v>
      </c>
      <c r="R21" s="10">
        <v>1.225</v>
      </c>
      <c r="S21" s="20">
        <v>1</v>
      </c>
      <c r="T21" s="21">
        <f t="shared" si="3"/>
        <v>207891.686317397</v>
      </c>
      <c r="Z21" s="12">
        <v>1354</v>
      </c>
      <c r="AA21" s="12">
        <v>2.304</v>
      </c>
      <c r="AB21" s="13">
        <v>1.35</v>
      </c>
      <c r="AC21" s="14">
        <v>1.24</v>
      </c>
      <c r="AD21" s="15">
        <f t="shared" si="4"/>
        <v>5222.237184</v>
      </c>
      <c r="AE21" s="12">
        <v>1</v>
      </c>
      <c r="AF21" s="12">
        <v>1354</v>
      </c>
      <c r="AG21" s="12">
        <v>1.63</v>
      </c>
      <c r="AH21" s="19">
        <f t="shared" si="5"/>
        <v>5.0521824686941</v>
      </c>
      <c r="AI21" s="20">
        <v>11872</v>
      </c>
      <c r="AJ21" s="12">
        <v>0.99</v>
      </c>
      <c r="AK21" s="12">
        <v>3.41</v>
      </c>
      <c r="AL21" s="9">
        <f t="shared" si="6"/>
        <v>4.3759</v>
      </c>
      <c r="AM21" s="10">
        <v>1.225</v>
      </c>
      <c r="AN21" s="20">
        <v>1</v>
      </c>
      <c r="AO21" s="21">
        <f t="shared" si="7"/>
        <v>205068.793089682</v>
      </c>
      <c r="AU21" s="12">
        <v>1497</v>
      </c>
      <c r="AV21" s="12">
        <v>2.304</v>
      </c>
      <c r="AW21" s="13">
        <v>1.35</v>
      </c>
      <c r="AX21" s="14">
        <v>1.24</v>
      </c>
      <c r="AY21" s="15">
        <f t="shared" si="8"/>
        <v>5773.773312</v>
      </c>
      <c r="AZ21" s="12">
        <v>1</v>
      </c>
      <c r="BA21" s="12">
        <v>1497</v>
      </c>
      <c r="BB21" s="12">
        <v>1.63</v>
      </c>
      <c r="BC21" s="19">
        <f t="shared" si="9"/>
        <v>5.19848727480698</v>
      </c>
      <c r="BD21" s="20">
        <v>11872</v>
      </c>
      <c r="BE21" s="12">
        <v>0.99</v>
      </c>
      <c r="BF21" s="12">
        <v>3.41</v>
      </c>
      <c r="BG21" s="9">
        <f t="shared" si="10"/>
        <v>4.3759</v>
      </c>
      <c r="BH21" s="10">
        <v>1.225</v>
      </c>
      <c r="BI21" s="22">
        <v>1.085</v>
      </c>
      <c r="BJ21" s="21">
        <f t="shared" si="11"/>
        <v>243619.081633522</v>
      </c>
      <c r="BP21" s="12">
        <v>1497</v>
      </c>
      <c r="BQ21" s="12">
        <v>2.304</v>
      </c>
      <c r="BR21" s="13">
        <v>1.35</v>
      </c>
      <c r="BS21" s="14">
        <v>1.24</v>
      </c>
      <c r="BT21" s="15">
        <f t="shared" si="12"/>
        <v>5773.773312</v>
      </c>
      <c r="BU21" s="12">
        <v>1</v>
      </c>
      <c r="BV21" s="12">
        <v>1497</v>
      </c>
      <c r="BW21" s="12">
        <v>1.72</v>
      </c>
      <c r="BX21" s="19">
        <f t="shared" si="13"/>
        <v>5.28848727480698</v>
      </c>
      <c r="BY21" s="20">
        <v>11872</v>
      </c>
      <c r="BZ21" s="12">
        <v>0.99</v>
      </c>
      <c r="CA21" s="12">
        <v>4.21</v>
      </c>
      <c r="CB21" s="9">
        <f t="shared" si="14"/>
        <v>5.1679</v>
      </c>
      <c r="CC21" s="10">
        <v>1.225</v>
      </c>
      <c r="CD21" s="20">
        <v>1.2</v>
      </c>
      <c r="CE21" s="21">
        <f t="shared" si="15"/>
        <v>322154.453229249</v>
      </c>
    </row>
    <row r="22" s="1" customFormat="1" customHeight="1" spans="5:83">
      <c r="E22" s="28" t="s">
        <v>3</v>
      </c>
      <c r="F22" s="29"/>
      <c r="G22" s="29"/>
      <c r="H22" s="29"/>
      <c r="I22" s="29"/>
      <c r="J22" s="29"/>
      <c r="K22" s="29"/>
      <c r="L22" s="29"/>
      <c r="M22" s="30">
        <f>SUM(T4:T21)</f>
        <v>3235716.20576947</v>
      </c>
      <c r="N22" s="30"/>
      <c r="O22" s="30"/>
      <c r="P22" s="30"/>
      <c r="Q22" s="30"/>
      <c r="R22" s="30"/>
      <c r="S22" s="30"/>
      <c r="T22" s="30"/>
      <c r="Z22" s="28" t="s">
        <v>3</v>
      </c>
      <c r="AA22" s="29"/>
      <c r="AB22" s="29"/>
      <c r="AC22" s="29"/>
      <c r="AD22" s="29"/>
      <c r="AE22" s="29"/>
      <c r="AF22" s="29"/>
      <c r="AG22" s="29"/>
      <c r="AH22" s="30">
        <f>SUM(AO4:AO21)</f>
        <v>3266950.66298523</v>
      </c>
      <c r="AI22" s="30"/>
      <c r="AJ22" s="30"/>
      <c r="AK22" s="30"/>
      <c r="AL22" s="30"/>
      <c r="AM22" s="30"/>
      <c r="AN22" s="30"/>
      <c r="AO22" s="30"/>
      <c r="AU22" s="28" t="s">
        <v>3</v>
      </c>
      <c r="AV22" s="29"/>
      <c r="AW22" s="29"/>
      <c r="AX22" s="29"/>
      <c r="AY22" s="29"/>
      <c r="AZ22" s="29"/>
      <c r="BA22" s="29"/>
      <c r="BB22" s="29"/>
      <c r="BC22" s="30">
        <f>SUM(BJ4:BJ21)</f>
        <v>3861433.08630724</v>
      </c>
      <c r="BD22" s="30"/>
      <c r="BE22" s="30"/>
      <c r="BF22" s="30"/>
      <c r="BG22" s="30"/>
      <c r="BH22" s="30"/>
      <c r="BI22" s="30"/>
      <c r="BJ22" s="30"/>
      <c r="BP22" s="28" t="s">
        <v>3</v>
      </c>
      <c r="BQ22" s="29"/>
      <c r="BR22" s="29"/>
      <c r="BS22" s="29"/>
      <c r="BT22" s="29"/>
      <c r="BU22" s="29"/>
      <c r="BV22" s="29"/>
      <c r="BW22" s="29"/>
      <c r="BX22" s="30">
        <f>SUM(CE4:CE21)</f>
        <v>5102884.89024674</v>
      </c>
      <c r="BY22" s="30"/>
      <c r="BZ22" s="30"/>
      <c r="CA22" s="30"/>
      <c r="CB22" s="30"/>
      <c r="CC22" s="30"/>
      <c r="CD22" s="30"/>
      <c r="CE22" s="30"/>
    </row>
    <row r="23" s="1" customFormat="1" customHeight="1" spans="5:83">
      <c r="E23" s="29"/>
      <c r="F23" s="29"/>
      <c r="G23" s="29"/>
      <c r="H23" s="29"/>
      <c r="I23" s="29"/>
      <c r="J23" s="29"/>
      <c r="K23" s="29"/>
      <c r="L23" s="29"/>
      <c r="M23" s="30"/>
      <c r="N23" s="30"/>
      <c r="O23" s="30"/>
      <c r="P23" s="30"/>
      <c r="Q23" s="30"/>
      <c r="R23" s="30"/>
      <c r="S23" s="30"/>
      <c r="T23" s="30"/>
      <c r="Z23" s="29"/>
      <c r="AA23" s="29"/>
      <c r="AB23" s="29"/>
      <c r="AC23" s="29"/>
      <c r="AD23" s="29"/>
      <c r="AE23" s="29"/>
      <c r="AF23" s="29"/>
      <c r="AG23" s="29"/>
      <c r="AH23" s="30"/>
      <c r="AI23" s="30"/>
      <c r="AJ23" s="30"/>
      <c r="AK23" s="30"/>
      <c r="AL23" s="30"/>
      <c r="AM23" s="30"/>
      <c r="AN23" s="30"/>
      <c r="AO23" s="30"/>
      <c r="AU23" s="29"/>
      <c r="AV23" s="29"/>
      <c r="AW23" s="29"/>
      <c r="AX23" s="29"/>
      <c r="AY23" s="29"/>
      <c r="AZ23" s="29"/>
      <c r="BA23" s="29"/>
      <c r="BB23" s="29"/>
      <c r="BC23" s="30"/>
      <c r="BD23" s="30"/>
      <c r="BE23" s="30"/>
      <c r="BF23" s="30"/>
      <c r="BG23" s="30"/>
      <c r="BH23" s="30"/>
      <c r="BI23" s="30"/>
      <c r="BJ23" s="30"/>
      <c r="BP23" s="29"/>
      <c r="BQ23" s="29"/>
      <c r="BR23" s="29"/>
      <c r="BS23" s="29"/>
      <c r="BT23" s="29"/>
      <c r="BU23" s="29"/>
      <c r="BV23" s="29"/>
      <c r="BW23" s="29"/>
      <c r="BX23" s="30"/>
      <c r="BY23" s="30"/>
      <c r="BZ23" s="30"/>
      <c r="CA23" s="30"/>
      <c r="CB23" s="30"/>
      <c r="CC23" s="30"/>
      <c r="CD23" s="30"/>
      <c r="CE23" s="30"/>
    </row>
    <row r="24" s="1" customFormat="1" customHeight="1" spans="5:83"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Z24" s="3" t="s">
        <v>31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U24" s="3" t="s">
        <v>31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P24" s="3" t="s">
        <v>31</v>
      </c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</row>
    <row r="25" s="1" customFormat="1" customHeight="1" spans="5:83">
      <c r="E25" s="15" t="s">
        <v>6</v>
      </c>
      <c r="F25" s="15"/>
      <c r="G25" s="15"/>
      <c r="H25" s="15"/>
      <c r="I25" s="15"/>
      <c r="J25" s="9" t="s">
        <v>32</v>
      </c>
      <c r="K25" s="9"/>
      <c r="L25" s="9"/>
      <c r="M25" s="9"/>
      <c r="N25" s="10" t="s">
        <v>33</v>
      </c>
      <c r="O25" s="10"/>
      <c r="P25" s="31" t="s">
        <v>12</v>
      </c>
      <c r="Z25" s="4" t="s">
        <v>6</v>
      </c>
      <c r="AA25" s="5"/>
      <c r="AB25" s="5"/>
      <c r="AC25" s="5"/>
      <c r="AD25" s="6"/>
      <c r="AE25" s="7" t="s">
        <v>7</v>
      </c>
      <c r="AF25" s="7"/>
      <c r="AG25" s="7"/>
      <c r="AH25" s="7"/>
      <c r="AI25" s="8" t="s">
        <v>8</v>
      </c>
      <c r="AJ25" s="9" t="s">
        <v>9</v>
      </c>
      <c r="AK25" s="9"/>
      <c r="AL25" s="9"/>
      <c r="AM25" s="10" t="s">
        <v>10</v>
      </c>
      <c r="AN25" s="8" t="s">
        <v>11</v>
      </c>
      <c r="AO25" s="11" t="s">
        <v>12</v>
      </c>
      <c r="AU25" s="4" t="s">
        <v>6</v>
      </c>
      <c r="AV25" s="5"/>
      <c r="AW25" s="5"/>
      <c r="AX25" s="5"/>
      <c r="AY25" s="6"/>
      <c r="AZ25" s="7" t="s">
        <v>7</v>
      </c>
      <c r="BA25" s="7"/>
      <c r="BB25" s="7"/>
      <c r="BC25" s="7"/>
      <c r="BD25" s="8" t="s">
        <v>8</v>
      </c>
      <c r="BE25" s="9" t="s">
        <v>9</v>
      </c>
      <c r="BF25" s="9"/>
      <c r="BG25" s="9"/>
      <c r="BH25" s="10" t="s">
        <v>10</v>
      </c>
      <c r="BI25" s="8" t="s">
        <v>11</v>
      </c>
      <c r="BJ25" s="11" t="s">
        <v>12</v>
      </c>
      <c r="BP25" s="4" t="s">
        <v>6</v>
      </c>
      <c r="BQ25" s="5"/>
      <c r="BR25" s="5"/>
      <c r="BS25" s="5"/>
      <c r="BT25" s="6"/>
      <c r="BU25" s="7" t="s">
        <v>7</v>
      </c>
      <c r="BV25" s="7"/>
      <c r="BW25" s="7"/>
      <c r="BX25" s="7"/>
      <c r="BY25" s="8" t="s">
        <v>8</v>
      </c>
      <c r="BZ25" s="9" t="s">
        <v>9</v>
      </c>
      <c r="CA25" s="9"/>
      <c r="CB25" s="9"/>
      <c r="CC25" s="10" t="s">
        <v>10</v>
      </c>
      <c r="CD25" s="8" t="s">
        <v>11</v>
      </c>
      <c r="CE25" s="11" t="s">
        <v>12</v>
      </c>
    </row>
    <row r="26" s="1" customFormat="1" customHeight="1" spans="5:83">
      <c r="E26" s="12" t="s">
        <v>34</v>
      </c>
      <c r="F26" s="12" t="s">
        <v>16</v>
      </c>
      <c r="G26" s="32" t="s">
        <v>35</v>
      </c>
      <c r="H26" s="33" t="s">
        <v>36</v>
      </c>
      <c r="I26" s="15" t="s">
        <v>6</v>
      </c>
      <c r="J26" s="12" t="s">
        <v>37</v>
      </c>
      <c r="K26" s="12" t="s">
        <v>23</v>
      </c>
      <c r="L26" s="12" t="s">
        <v>24</v>
      </c>
      <c r="M26" s="9" t="s">
        <v>38</v>
      </c>
      <c r="N26" s="12" t="s">
        <v>26</v>
      </c>
      <c r="O26" s="12" t="s">
        <v>39</v>
      </c>
      <c r="P26" s="31"/>
      <c r="Z26" s="12" t="s">
        <v>40</v>
      </c>
      <c r="AA26" s="12" t="s">
        <v>17</v>
      </c>
      <c r="AB26" s="13" t="s">
        <v>18</v>
      </c>
      <c r="AC26" s="14" t="s">
        <v>19</v>
      </c>
      <c r="AD26" s="15" t="s">
        <v>6</v>
      </c>
      <c r="AE26" s="12" t="s">
        <v>20</v>
      </c>
      <c r="AF26" s="12" t="s">
        <v>16</v>
      </c>
      <c r="AG26" s="12" t="s">
        <v>21</v>
      </c>
      <c r="AH26" s="7" t="s">
        <v>22</v>
      </c>
      <c r="AI26" s="16"/>
      <c r="AJ26" s="12" t="s">
        <v>23</v>
      </c>
      <c r="AK26" s="12" t="s">
        <v>24</v>
      </c>
      <c r="AL26" s="9" t="s">
        <v>25</v>
      </c>
      <c r="AM26" s="10" t="s">
        <v>26</v>
      </c>
      <c r="AN26" s="16"/>
      <c r="AO26" s="17"/>
      <c r="AU26" s="12" t="s">
        <v>40</v>
      </c>
      <c r="AV26" s="12" t="s">
        <v>17</v>
      </c>
      <c r="AW26" s="13" t="s">
        <v>18</v>
      </c>
      <c r="AX26" s="14" t="s">
        <v>19</v>
      </c>
      <c r="AY26" s="15" t="s">
        <v>6</v>
      </c>
      <c r="AZ26" s="12" t="s">
        <v>20</v>
      </c>
      <c r="BA26" s="12" t="s">
        <v>16</v>
      </c>
      <c r="BB26" s="12" t="s">
        <v>21</v>
      </c>
      <c r="BC26" s="7" t="s">
        <v>22</v>
      </c>
      <c r="BD26" s="16"/>
      <c r="BE26" s="12" t="s">
        <v>23</v>
      </c>
      <c r="BF26" s="12" t="s">
        <v>24</v>
      </c>
      <c r="BG26" s="9" t="s">
        <v>25</v>
      </c>
      <c r="BH26" s="10" t="s">
        <v>26</v>
      </c>
      <c r="BI26" s="16"/>
      <c r="BJ26" s="17"/>
      <c r="BP26" s="12" t="s">
        <v>40</v>
      </c>
      <c r="BQ26" s="12" t="s">
        <v>17</v>
      </c>
      <c r="BR26" s="13" t="s">
        <v>18</v>
      </c>
      <c r="BS26" s="14" t="s">
        <v>19</v>
      </c>
      <c r="BT26" s="15" t="s">
        <v>6</v>
      </c>
      <c r="BU26" s="12" t="s">
        <v>20</v>
      </c>
      <c r="BV26" s="12" t="s">
        <v>16</v>
      </c>
      <c r="BW26" s="12" t="s">
        <v>21</v>
      </c>
      <c r="BX26" s="7" t="s">
        <v>22</v>
      </c>
      <c r="BY26" s="16"/>
      <c r="BZ26" s="12" t="s">
        <v>23</v>
      </c>
      <c r="CA26" s="12" t="s">
        <v>24</v>
      </c>
      <c r="CB26" s="9" t="s">
        <v>25</v>
      </c>
      <c r="CC26" s="10" t="s">
        <v>26</v>
      </c>
      <c r="CD26" s="16"/>
      <c r="CE26" s="17"/>
    </row>
    <row r="27" s="1" customFormat="1" customHeight="1" spans="5:83">
      <c r="E27" s="12">
        <v>1197</v>
      </c>
      <c r="F27" s="12">
        <v>1394</v>
      </c>
      <c r="G27" s="32">
        <v>0.444</v>
      </c>
      <c r="H27" s="33">
        <v>0.887</v>
      </c>
      <c r="I27" s="34">
        <f t="shared" ref="I27:I40" si="16">E27*G27+F27*H27</f>
        <v>1767.946</v>
      </c>
      <c r="J27" s="12">
        <v>1</v>
      </c>
      <c r="K27" s="12">
        <v>0.89</v>
      </c>
      <c r="L27" s="12">
        <v>3.21</v>
      </c>
      <c r="M27" s="35">
        <f t="shared" ref="M27:M40" si="17">1+K27*L27</f>
        <v>3.8569</v>
      </c>
      <c r="N27" s="12">
        <v>1.225</v>
      </c>
      <c r="O27" s="12">
        <v>0.5</v>
      </c>
      <c r="P27" s="36">
        <f t="shared" ref="P27:P40" si="18">I27*J27*M27*N27*O27</f>
        <v>4176.5094430325</v>
      </c>
      <c r="Z27" s="12">
        <v>34993</v>
      </c>
      <c r="AA27" s="12">
        <v>0.0253</v>
      </c>
      <c r="AB27" s="13">
        <v>1.35</v>
      </c>
      <c r="AC27" s="14">
        <v>1</v>
      </c>
      <c r="AD27" s="15">
        <f t="shared" ref="AD27:AD51" si="19">Z27*AA27*AB27*AC27</f>
        <v>1195.185915</v>
      </c>
      <c r="AE27" s="12">
        <v>1</v>
      </c>
      <c r="AF27" s="12">
        <v>530</v>
      </c>
      <c r="AG27" s="12">
        <v>2.23</v>
      </c>
      <c r="AH27" s="19">
        <f t="shared" ref="AH27:AH51" si="20">1+6*AF27/(AF27+2000)+AG27</f>
        <v>4.48691699604743</v>
      </c>
      <c r="AI27" s="20">
        <v>11872</v>
      </c>
      <c r="AJ27" s="12">
        <v>0.98</v>
      </c>
      <c r="AK27" s="12">
        <v>3.04</v>
      </c>
      <c r="AL27" s="9">
        <f t="shared" ref="AL27:AL51" si="21">1+AJ27*AK27</f>
        <v>3.9792</v>
      </c>
      <c r="AM27" s="10">
        <v>1.225</v>
      </c>
      <c r="AN27" s="20">
        <v>1</v>
      </c>
      <c r="AO27" s="21">
        <f t="shared" ref="AO27:AO51" si="22">((AD27*AE27*AH27)+AI27)*AL27*AM27*AN27</f>
        <v>84010.8898218209</v>
      </c>
      <c r="AU27" s="12">
        <v>40871</v>
      </c>
      <c r="AV27" s="12">
        <v>0.0253</v>
      </c>
      <c r="AW27" s="13">
        <v>1.35</v>
      </c>
      <c r="AX27" s="14">
        <v>1</v>
      </c>
      <c r="AY27" s="15">
        <f t="shared" ref="AY27:AY51" si="23">AU27*AV27*AW27*AX27</f>
        <v>1395.949005</v>
      </c>
      <c r="AZ27" s="12">
        <v>1</v>
      </c>
      <c r="BA27" s="12">
        <v>530</v>
      </c>
      <c r="BB27" s="12">
        <v>2.23</v>
      </c>
      <c r="BC27" s="19">
        <f t="shared" ref="BC27:BC51" si="24">1+6*BA27/(BA27+2000)+BB27</f>
        <v>4.48691699604743</v>
      </c>
      <c r="BD27" s="20">
        <v>11872</v>
      </c>
      <c r="BE27" s="12">
        <v>0.98</v>
      </c>
      <c r="BF27" s="12">
        <v>3.04</v>
      </c>
      <c r="BG27" s="9">
        <f t="shared" ref="BG27:BG51" si="25">1+BE27*BF27</f>
        <v>3.9792</v>
      </c>
      <c r="BH27" s="10">
        <v>1.225</v>
      </c>
      <c r="BI27" s="22">
        <v>1.085</v>
      </c>
      <c r="BJ27" s="21">
        <f t="shared" ref="BJ27:BJ51" si="26">((AY27*AZ27*BC27)+BD27)*BG27*BH27*BI27</f>
        <v>95916.0540381507</v>
      </c>
      <c r="BP27" s="12">
        <v>40871</v>
      </c>
      <c r="BQ27" s="12">
        <v>0.0549</v>
      </c>
      <c r="BR27" s="13">
        <v>1.35</v>
      </c>
      <c r="BS27" s="14">
        <v>1</v>
      </c>
      <c r="BT27" s="15">
        <f t="shared" ref="BT27:BT51" si="27">BP27*BQ27*BR27*BS27</f>
        <v>3029.154165</v>
      </c>
      <c r="BU27" s="12">
        <v>1</v>
      </c>
      <c r="BV27" s="12">
        <v>530</v>
      </c>
      <c r="BW27" s="12">
        <v>2.32</v>
      </c>
      <c r="BX27" s="19">
        <f t="shared" ref="BX27:BX51" si="28">1+6*BV27/(BV27+2000)+BW27</f>
        <v>4.57691699604743</v>
      </c>
      <c r="BY27" s="20">
        <v>11872</v>
      </c>
      <c r="BZ27" s="12">
        <v>0.98</v>
      </c>
      <c r="CA27" s="12">
        <v>3.84</v>
      </c>
      <c r="CB27" s="9">
        <f t="shared" ref="CB27:CB51" si="29">1+BZ27*CA27</f>
        <v>4.7632</v>
      </c>
      <c r="CC27" s="10">
        <v>1.225</v>
      </c>
      <c r="CD27" s="20">
        <v>1.2</v>
      </c>
      <c r="CE27" s="21">
        <f t="shared" ref="CE27:CE51" si="30">((BT27*BU27*BX27)+BY27)*CB27*CC27*CD27</f>
        <v>180202.311970448</v>
      </c>
    </row>
    <row r="28" s="1" customFormat="1" customHeight="1" spans="5:83">
      <c r="E28" s="12">
        <v>1197</v>
      </c>
      <c r="F28" s="12">
        <v>1394</v>
      </c>
      <c r="G28" s="32">
        <v>0.577</v>
      </c>
      <c r="H28" s="33">
        <v>1.153</v>
      </c>
      <c r="I28" s="34">
        <f t="shared" si="16"/>
        <v>2297.951</v>
      </c>
      <c r="J28" s="12">
        <v>1</v>
      </c>
      <c r="K28" s="12">
        <v>0.89</v>
      </c>
      <c r="L28" s="12">
        <v>3.21</v>
      </c>
      <c r="M28" s="35">
        <f t="shared" si="17"/>
        <v>3.8569</v>
      </c>
      <c r="N28" s="12">
        <v>1.225</v>
      </c>
      <c r="O28" s="12">
        <v>0.5</v>
      </c>
      <c r="P28" s="36">
        <f t="shared" si="18"/>
        <v>5428.56741728875</v>
      </c>
      <c r="Z28" s="12">
        <v>34993</v>
      </c>
      <c r="AA28" s="12">
        <v>0.0253</v>
      </c>
      <c r="AB28" s="13">
        <v>1.35</v>
      </c>
      <c r="AC28" s="14">
        <v>1</v>
      </c>
      <c r="AD28" s="15">
        <f t="shared" si="19"/>
        <v>1195.185915</v>
      </c>
      <c r="AE28" s="12">
        <v>1</v>
      </c>
      <c r="AF28" s="12">
        <v>530</v>
      </c>
      <c r="AG28" s="12">
        <v>2.23</v>
      </c>
      <c r="AH28" s="19">
        <f t="shared" si="20"/>
        <v>4.48691699604743</v>
      </c>
      <c r="AI28" s="20">
        <v>11872</v>
      </c>
      <c r="AJ28" s="12">
        <v>0.98</v>
      </c>
      <c r="AK28" s="12">
        <v>3.04</v>
      </c>
      <c r="AL28" s="9">
        <f t="shared" si="21"/>
        <v>3.9792</v>
      </c>
      <c r="AM28" s="10">
        <v>1.225</v>
      </c>
      <c r="AN28" s="20">
        <v>1</v>
      </c>
      <c r="AO28" s="21">
        <f t="shared" si="22"/>
        <v>84010.8898218209</v>
      </c>
      <c r="AU28" s="12">
        <v>40871</v>
      </c>
      <c r="AV28" s="12">
        <v>0.0253</v>
      </c>
      <c r="AW28" s="13">
        <v>1.35</v>
      </c>
      <c r="AX28" s="14">
        <v>1</v>
      </c>
      <c r="AY28" s="15">
        <f t="shared" si="23"/>
        <v>1395.949005</v>
      </c>
      <c r="AZ28" s="12">
        <v>1</v>
      </c>
      <c r="BA28" s="12">
        <v>530</v>
      </c>
      <c r="BB28" s="12">
        <v>2.23</v>
      </c>
      <c r="BC28" s="19">
        <f t="shared" si="24"/>
        <v>4.48691699604743</v>
      </c>
      <c r="BD28" s="20">
        <v>11872</v>
      </c>
      <c r="BE28" s="12">
        <v>0.98</v>
      </c>
      <c r="BF28" s="12">
        <v>3.04</v>
      </c>
      <c r="BG28" s="9">
        <f t="shared" si="25"/>
        <v>3.9792</v>
      </c>
      <c r="BH28" s="10">
        <v>1.225</v>
      </c>
      <c r="BI28" s="22">
        <v>1.085</v>
      </c>
      <c r="BJ28" s="21">
        <f t="shared" si="26"/>
        <v>95916.0540381507</v>
      </c>
      <c r="BP28" s="12">
        <v>40871</v>
      </c>
      <c r="BQ28" s="12">
        <v>0.0549</v>
      </c>
      <c r="BR28" s="13">
        <v>1.35</v>
      </c>
      <c r="BS28" s="14">
        <v>1</v>
      </c>
      <c r="BT28" s="15">
        <f t="shared" si="27"/>
        <v>3029.154165</v>
      </c>
      <c r="BU28" s="12">
        <v>1</v>
      </c>
      <c r="BV28" s="12">
        <v>530</v>
      </c>
      <c r="BW28" s="12">
        <v>2.32</v>
      </c>
      <c r="BX28" s="19">
        <f t="shared" si="28"/>
        <v>4.57691699604743</v>
      </c>
      <c r="BY28" s="20">
        <v>11872</v>
      </c>
      <c r="BZ28" s="12">
        <v>0.98</v>
      </c>
      <c r="CA28" s="12">
        <v>3.84</v>
      </c>
      <c r="CB28" s="9">
        <f t="shared" si="29"/>
        <v>4.7632</v>
      </c>
      <c r="CC28" s="10">
        <v>1.225</v>
      </c>
      <c r="CD28" s="20">
        <v>1.2</v>
      </c>
      <c r="CE28" s="21">
        <f t="shared" si="30"/>
        <v>180202.311970448</v>
      </c>
    </row>
    <row r="29" s="1" customFormat="1" customHeight="1" spans="5:83">
      <c r="E29" s="12">
        <v>1197</v>
      </c>
      <c r="F29" s="12">
        <v>1394</v>
      </c>
      <c r="G29" s="32">
        <v>0.444</v>
      </c>
      <c r="H29" s="33">
        <v>0.887</v>
      </c>
      <c r="I29" s="34">
        <f t="shared" si="16"/>
        <v>1767.946</v>
      </c>
      <c r="J29" s="12">
        <v>1</v>
      </c>
      <c r="K29" s="12">
        <v>0.89</v>
      </c>
      <c r="L29" s="12">
        <v>3.21</v>
      </c>
      <c r="M29" s="35">
        <f t="shared" si="17"/>
        <v>3.8569</v>
      </c>
      <c r="N29" s="12">
        <v>1.225</v>
      </c>
      <c r="O29" s="12">
        <v>0.5</v>
      </c>
      <c r="P29" s="36">
        <f t="shared" si="18"/>
        <v>4176.5094430325</v>
      </c>
      <c r="Z29" s="12">
        <v>34993</v>
      </c>
      <c r="AA29" s="12">
        <v>0.0253</v>
      </c>
      <c r="AB29" s="13">
        <v>1.35</v>
      </c>
      <c r="AC29" s="14">
        <v>1</v>
      </c>
      <c r="AD29" s="15">
        <f t="shared" si="19"/>
        <v>1195.185915</v>
      </c>
      <c r="AE29" s="12">
        <v>1</v>
      </c>
      <c r="AF29" s="12">
        <v>530</v>
      </c>
      <c r="AG29" s="12">
        <v>2.23</v>
      </c>
      <c r="AH29" s="19">
        <f t="shared" si="20"/>
        <v>4.48691699604743</v>
      </c>
      <c r="AI29" s="20">
        <v>11872</v>
      </c>
      <c r="AJ29" s="12">
        <v>0.98</v>
      </c>
      <c r="AK29" s="12">
        <v>3.04</v>
      </c>
      <c r="AL29" s="9">
        <f t="shared" si="21"/>
        <v>3.9792</v>
      </c>
      <c r="AM29" s="10">
        <v>1.225</v>
      </c>
      <c r="AN29" s="20">
        <v>1</v>
      </c>
      <c r="AO29" s="21">
        <f t="shared" si="22"/>
        <v>84010.8898218209</v>
      </c>
      <c r="AU29" s="12">
        <v>40871</v>
      </c>
      <c r="AV29" s="12">
        <v>0.0253</v>
      </c>
      <c r="AW29" s="13">
        <v>1.35</v>
      </c>
      <c r="AX29" s="14">
        <v>1</v>
      </c>
      <c r="AY29" s="15">
        <f t="shared" si="23"/>
        <v>1395.949005</v>
      </c>
      <c r="AZ29" s="12">
        <v>1</v>
      </c>
      <c r="BA29" s="12">
        <v>530</v>
      </c>
      <c r="BB29" s="12">
        <v>2.23</v>
      </c>
      <c r="BC29" s="19">
        <f t="shared" si="24"/>
        <v>4.48691699604743</v>
      </c>
      <c r="BD29" s="20">
        <v>11872</v>
      </c>
      <c r="BE29" s="12">
        <v>0.98</v>
      </c>
      <c r="BF29" s="12">
        <v>3.04</v>
      </c>
      <c r="BG29" s="9">
        <f t="shared" si="25"/>
        <v>3.9792</v>
      </c>
      <c r="BH29" s="10">
        <v>1.225</v>
      </c>
      <c r="BI29" s="22">
        <v>1.085</v>
      </c>
      <c r="BJ29" s="21">
        <f t="shared" si="26"/>
        <v>95916.0540381507</v>
      </c>
      <c r="BP29" s="12">
        <v>40871</v>
      </c>
      <c r="BQ29" s="12">
        <v>0.0549</v>
      </c>
      <c r="BR29" s="13">
        <v>1.35</v>
      </c>
      <c r="BS29" s="14">
        <v>1</v>
      </c>
      <c r="BT29" s="15">
        <f t="shared" si="27"/>
        <v>3029.154165</v>
      </c>
      <c r="BU29" s="12">
        <v>1</v>
      </c>
      <c r="BV29" s="12">
        <v>530</v>
      </c>
      <c r="BW29" s="12">
        <v>2.32</v>
      </c>
      <c r="BX29" s="19">
        <f t="shared" si="28"/>
        <v>4.57691699604743</v>
      </c>
      <c r="BY29" s="20">
        <v>11872</v>
      </c>
      <c r="BZ29" s="12">
        <v>0.98</v>
      </c>
      <c r="CA29" s="12">
        <v>3.84</v>
      </c>
      <c r="CB29" s="9">
        <f t="shared" si="29"/>
        <v>4.7632</v>
      </c>
      <c r="CC29" s="10">
        <v>1.225</v>
      </c>
      <c r="CD29" s="20">
        <v>1.2</v>
      </c>
      <c r="CE29" s="21">
        <f t="shared" si="30"/>
        <v>180202.311970448</v>
      </c>
    </row>
    <row r="30" s="1" customFormat="1" customHeight="1" spans="5:83">
      <c r="E30" s="12">
        <v>1197</v>
      </c>
      <c r="F30" s="12">
        <v>1494</v>
      </c>
      <c r="G30" s="32">
        <v>0.577</v>
      </c>
      <c r="H30" s="33">
        <v>1.153</v>
      </c>
      <c r="I30" s="34">
        <f t="shared" si="16"/>
        <v>2413.251</v>
      </c>
      <c r="J30" s="12">
        <v>1</v>
      </c>
      <c r="K30" s="12">
        <v>0.89</v>
      </c>
      <c r="L30" s="12">
        <v>3.21</v>
      </c>
      <c r="M30" s="35">
        <f t="shared" si="17"/>
        <v>3.8569</v>
      </c>
      <c r="N30" s="12">
        <v>1.225</v>
      </c>
      <c r="O30" s="12">
        <v>0.5</v>
      </c>
      <c r="P30" s="36">
        <f t="shared" si="18"/>
        <v>5700.94651641375</v>
      </c>
      <c r="Z30" s="12">
        <v>34993</v>
      </c>
      <c r="AA30" s="12">
        <v>0.0253</v>
      </c>
      <c r="AB30" s="13">
        <v>1.35</v>
      </c>
      <c r="AC30" s="14">
        <v>1</v>
      </c>
      <c r="AD30" s="15">
        <f t="shared" si="19"/>
        <v>1195.185915</v>
      </c>
      <c r="AE30" s="12">
        <v>1</v>
      </c>
      <c r="AF30" s="12">
        <v>530</v>
      </c>
      <c r="AG30" s="12">
        <v>2.23</v>
      </c>
      <c r="AH30" s="19">
        <f t="shared" si="20"/>
        <v>4.48691699604743</v>
      </c>
      <c r="AI30" s="20">
        <v>11872</v>
      </c>
      <c r="AJ30" s="12">
        <v>0.98</v>
      </c>
      <c r="AK30" s="12">
        <v>3.04</v>
      </c>
      <c r="AL30" s="9">
        <f t="shared" si="21"/>
        <v>3.9792</v>
      </c>
      <c r="AM30" s="10">
        <v>1.225</v>
      </c>
      <c r="AN30" s="20">
        <v>1</v>
      </c>
      <c r="AO30" s="21">
        <f t="shared" si="22"/>
        <v>84010.8898218209</v>
      </c>
      <c r="AU30" s="12">
        <v>40871</v>
      </c>
      <c r="AV30" s="12">
        <v>0.0253</v>
      </c>
      <c r="AW30" s="13">
        <v>1.35</v>
      </c>
      <c r="AX30" s="14">
        <v>1</v>
      </c>
      <c r="AY30" s="15">
        <f t="shared" si="23"/>
        <v>1395.949005</v>
      </c>
      <c r="AZ30" s="12">
        <v>1</v>
      </c>
      <c r="BA30" s="12">
        <v>530</v>
      </c>
      <c r="BB30" s="12">
        <v>2.23</v>
      </c>
      <c r="BC30" s="19">
        <f t="shared" si="24"/>
        <v>4.48691699604743</v>
      </c>
      <c r="BD30" s="20">
        <v>11872</v>
      </c>
      <c r="BE30" s="12">
        <v>0.98</v>
      </c>
      <c r="BF30" s="12">
        <v>3.04</v>
      </c>
      <c r="BG30" s="9">
        <f t="shared" si="25"/>
        <v>3.9792</v>
      </c>
      <c r="BH30" s="10">
        <v>1.225</v>
      </c>
      <c r="BI30" s="22">
        <v>1.085</v>
      </c>
      <c r="BJ30" s="21">
        <f t="shared" si="26"/>
        <v>95916.0540381507</v>
      </c>
      <c r="BP30" s="12">
        <v>40871</v>
      </c>
      <c r="BQ30" s="12">
        <v>0.0549</v>
      </c>
      <c r="BR30" s="13">
        <v>1.35</v>
      </c>
      <c r="BS30" s="14">
        <v>1</v>
      </c>
      <c r="BT30" s="15">
        <f t="shared" si="27"/>
        <v>3029.154165</v>
      </c>
      <c r="BU30" s="12">
        <v>1</v>
      </c>
      <c r="BV30" s="12">
        <v>530</v>
      </c>
      <c r="BW30" s="12">
        <v>2.32</v>
      </c>
      <c r="BX30" s="19">
        <f t="shared" si="28"/>
        <v>4.57691699604743</v>
      </c>
      <c r="BY30" s="20">
        <v>11872</v>
      </c>
      <c r="BZ30" s="12">
        <v>0.98</v>
      </c>
      <c r="CA30" s="12">
        <v>3.84</v>
      </c>
      <c r="CB30" s="9">
        <f t="shared" si="29"/>
        <v>4.7632</v>
      </c>
      <c r="CC30" s="10">
        <v>1.225</v>
      </c>
      <c r="CD30" s="20">
        <v>1.2</v>
      </c>
      <c r="CE30" s="21">
        <f t="shared" si="30"/>
        <v>180202.311970448</v>
      </c>
    </row>
    <row r="31" s="1" customFormat="1" customHeight="1" spans="5:83">
      <c r="E31" s="12">
        <v>1197</v>
      </c>
      <c r="F31" s="12">
        <v>1494</v>
      </c>
      <c r="G31" s="32">
        <v>0.444</v>
      </c>
      <c r="H31" s="33">
        <v>0.887</v>
      </c>
      <c r="I31" s="34">
        <f t="shared" si="16"/>
        <v>1856.646</v>
      </c>
      <c r="J31" s="12">
        <v>1</v>
      </c>
      <c r="K31" s="12">
        <v>0.89</v>
      </c>
      <c r="L31" s="12">
        <v>3.21</v>
      </c>
      <c r="M31" s="35">
        <f t="shared" si="17"/>
        <v>3.8569</v>
      </c>
      <c r="N31" s="12">
        <v>1.225</v>
      </c>
      <c r="O31" s="12">
        <v>0.5</v>
      </c>
      <c r="P31" s="36">
        <f t="shared" si="18"/>
        <v>4386.0499989075</v>
      </c>
      <c r="Z31" s="12">
        <v>34993</v>
      </c>
      <c r="AA31" s="12">
        <v>0.0253</v>
      </c>
      <c r="AB31" s="13">
        <v>1.35</v>
      </c>
      <c r="AC31" s="14">
        <v>1</v>
      </c>
      <c r="AD31" s="15">
        <f t="shared" si="19"/>
        <v>1195.185915</v>
      </c>
      <c r="AE31" s="12">
        <v>1</v>
      </c>
      <c r="AF31" s="12">
        <v>530</v>
      </c>
      <c r="AG31" s="12">
        <v>2.23</v>
      </c>
      <c r="AH31" s="19">
        <f t="shared" si="20"/>
        <v>4.48691699604743</v>
      </c>
      <c r="AI31" s="20">
        <v>11872</v>
      </c>
      <c r="AJ31" s="12">
        <v>0.98</v>
      </c>
      <c r="AK31" s="12">
        <v>3.04</v>
      </c>
      <c r="AL31" s="9">
        <f t="shared" si="21"/>
        <v>3.9792</v>
      </c>
      <c r="AM31" s="10">
        <v>1.225</v>
      </c>
      <c r="AN31" s="20">
        <v>1</v>
      </c>
      <c r="AO31" s="21">
        <f t="shared" si="22"/>
        <v>84010.8898218209</v>
      </c>
      <c r="AU31" s="12">
        <v>40871</v>
      </c>
      <c r="AV31" s="12">
        <v>0.0253</v>
      </c>
      <c r="AW31" s="13">
        <v>1.35</v>
      </c>
      <c r="AX31" s="14">
        <v>1</v>
      </c>
      <c r="AY31" s="15">
        <f t="shared" si="23"/>
        <v>1395.949005</v>
      </c>
      <c r="AZ31" s="12">
        <v>1</v>
      </c>
      <c r="BA31" s="12">
        <v>530</v>
      </c>
      <c r="BB31" s="12">
        <v>2.23</v>
      </c>
      <c r="BC31" s="19">
        <f t="shared" si="24"/>
        <v>4.48691699604743</v>
      </c>
      <c r="BD31" s="20">
        <v>11872</v>
      </c>
      <c r="BE31" s="12">
        <v>0.98</v>
      </c>
      <c r="BF31" s="12">
        <v>3.04</v>
      </c>
      <c r="BG31" s="9">
        <f t="shared" si="25"/>
        <v>3.9792</v>
      </c>
      <c r="BH31" s="10">
        <v>1.225</v>
      </c>
      <c r="BI31" s="22">
        <v>1.085</v>
      </c>
      <c r="BJ31" s="21">
        <f t="shared" si="26"/>
        <v>95916.0540381507</v>
      </c>
      <c r="BP31" s="12">
        <v>40871</v>
      </c>
      <c r="BQ31" s="12">
        <v>0.0549</v>
      </c>
      <c r="BR31" s="13">
        <v>1.35</v>
      </c>
      <c r="BS31" s="14">
        <v>1</v>
      </c>
      <c r="BT31" s="15">
        <f t="shared" si="27"/>
        <v>3029.154165</v>
      </c>
      <c r="BU31" s="12">
        <v>1</v>
      </c>
      <c r="BV31" s="12">
        <v>530</v>
      </c>
      <c r="BW31" s="12">
        <v>2.32</v>
      </c>
      <c r="BX31" s="19">
        <f t="shared" si="28"/>
        <v>4.57691699604743</v>
      </c>
      <c r="BY31" s="20">
        <v>11872</v>
      </c>
      <c r="BZ31" s="12">
        <v>0.98</v>
      </c>
      <c r="CA31" s="12">
        <v>3.84</v>
      </c>
      <c r="CB31" s="9">
        <f t="shared" si="29"/>
        <v>4.7632</v>
      </c>
      <c r="CC31" s="10">
        <v>1.225</v>
      </c>
      <c r="CD31" s="20">
        <v>1.2</v>
      </c>
      <c r="CE31" s="21">
        <f t="shared" si="30"/>
        <v>180202.311970448</v>
      </c>
    </row>
    <row r="32" s="1" customFormat="1" customHeight="1" spans="5:83">
      <c r="E32" s="12">
        <v>1197</v>
      </c>
      <c r="F32" s="12">
        <v>1494</v>
      </c>
      <c r="G32" s="32">
        <v>0.577</v>
      </c>
      <c r="H32" s="33">
        <v>1.153</v>
      </c>
      <c r="I32" s="34">
        <f t="shared" si="16"/>
        <v>2413.251</v>
      </c>
      <c r="J32" s="12">
        <v>1</v>
      </c>
      <c r="K32" s="12">
        <v>0.89</v>
      </c>
      <c r="L32" s="12">
        <v>3.21</v>
      </c>
      <c r="M32" s="35">
        <f t="shared" si="17"/>
        <v>3.8569</v>
      </c>
      <c r="N32" s="12">
        <v>1.225</v>
      </c>
      <c r="O32" s="12">
        <v>0.5</v>
      </c>
      <c r="P32" s="36">
        <f t="shared" si="18"/>
        <v>5700.94651641375</v>
      </c>
      <c r="Z32" s="12">
        <v>34993</v>
      </c>
      <c r="AA32" s="12">
        <v>0.0253</v>
      </c>
      <c r="AB32" s="13">
        <v>1.35</v>
      </c>
      <c r="AC32" s="14">
        <v>1</v>
      </c>
      <c r="AD32" s="15">
        <f t="shared" si="19"/>
        <v>1195.185915</v>
      </c>
      <c r="AE32" s="12">
        <v>1</v>
      </c>
      <c r="AF32" s="12">
        <v>530</v>
      </c>
      <c r="AG32" s="12">
        <v>2.23</v>
      </c>
      <c r="AH32" s="19">
        <f t="shared" si="20"/>
        <v>4.48691699604743</v>
      </c>
      <c r="AI32" s="20">
        <v>11872</v>
      </c>
      <c r="AJ32" s="12">
        <v>0.98</v>
      </c>
      <c r="AK32" s="12">
        <v>3.04</v>
      </c>
      <c r="AL32" s="9">
        <f t="shared" si="21"/>
        <v>3.9792</v>
      </c>
      <c r="AM32" s="10">
        <v>1.225</v>
      </c>
      <c r="AN32" s="20">
        <v>1</v>
      </c>
      <c r="AO32" s="21">
        <f t="shared" si="22"/>
        <v>84010.8898218209</v>
      </c>
      <c r="AU32" s="12">
        <v>40871</v>
      </c>
      <c r="AV32" s="12">
        <v>0.0253</v>
      </c>
      <c r="AW32" s="13">
        <v>1.35</v>
      </c>
      <c r="AX32" s="14">
        <v>1</v>
      </c>
      <c r="AY32" s="15">
        <f t="shared" si="23"/>
        <v>1395.949005</v>
      </c>
      <c r="AZ32" s="12">
        <v>1</v>
      </c>
      <c r="BA32" s="12">
        <v>530</v>
      </c>
      <c r="BB32" s="12">
        <v>2.23</v>
      </c>
      <c r="BC32" s="19">
        <f t="shared" si="24"/>
        <v>4.48691699604743</v>
      </c>
      <c r="BD32" s="20">
        <v>11872</v>
      </c>
      <c r="BE32" s="12">
        <v>0.98</v>
      </c>
      <c r="BF32" s="12">
        <v>3.04</v>
      </c>
      <c r="BG32" s="9">
        <f t="shared" si="25"/>
        <v>3.9792</v>
      </c>
      <c r="BH32" s="10">
        <v>1.225</v>
      </c>
      <c r="BI32" s="22">
        <v>1.085</v>
      </c>
      <c r="BJ32" s="21">
        <f t="shared" si="26"/>
        <v>95916.0540381507</v>
      </c>
      <c r="BP32" s="12">
        <v>40871</v>
      </c>
      <c r="BQ32" s="12">
        <v>0.0299</v>
      </c>
      <c r="BR32" s="13">
        <v>1.35</v>
      </c>
      <c r="BS32" s="14">
        <v>1</v>
      </c>
      <c r="BT32" s="15">
        <f t="shared" si="27"/>
        <v>1649.757915</v>
      </c>
      <c r="BU32" s="12">
        <v>1</v>
      </c>
      <c r="BV32" s="12">
        <v>530</v>
      </c>
      <c r="BW32" s="12">
        <v>2.32</v>
      </c>
      <c r="BX32" s="19">
        <f t="shared" si="28"/>
        <v>4.57691699604743</v>
      </c>
      <c r="BY32" s="20">
        <v>11872</v>
      </c>
      <c r="BZ32" s="12">
        <v>0.98</v>
      </c>
      <c r="CA32" s="12">
        <v>3.84</v>
      </c>
      <c r="CB32" s="9">
        <f t="shared" si="29"/>
        <v>4.7632</v>
      </c>
      <c r="CC32" s="10">
        <v>1.225</v>
      </c>
      <c r="CD32" s="20">
        <v>1.2</v>
      </c>
      <c r="CE32" s="21">
        <f t="shared" si="30"/>
        <v>135996.616304488</v>
      </c>
    </row>
    <row r="33" s="1" customFormat="1" customHeight="1" spans="5:83">
      <c r="E33" s="12">
        <v>1197</v>
      </c>
      <c r="F33" s="12">
        <v>1494</v>
      </c>
      <c r="G33" s="32">
        <v>0.444</v>
      </c>
      <c r="H33" s="33">
        <v>0.887</v>
      </c>
      <c r="I33" s="34">
        <f t="shared" si="16"/>
        <v>1856.646</v>
      </c>
      <c r="J33" s="12">
        <v>1</v>
      </c>
      <c r="K33" s="12">
        <v>0.89</v>
      </c>
      <c r="L33" s="12">
        <v>3.21</v>
      </c>
      <c r="M33" s="35">
        <f t="shared" si="17"/>
        <v>3.8569</v>
      </c>
      <c r="N33" s="12">
        <v>1.225</v>
      </c>
      <c r="O33" s="12">
        <v>0.5</v>
      </c>
      <c r="P33" s="36">
        <f t="shared" si="18"/>
        <v>4386.0499989075</v>
      </c>
      <c r="Z33" s="12">
        <v>34993</v>
      </c>
      <c r="AA33" s="12">
        <v>0.0253</v>
      </c>
      <c r="AB33" s="13">
        <v>1.35</v>
      </c>
      <c r="AC33" s="14">
        <v>1</v>
      </c>
      <c r="AD33" s="15">
        <f t="shared" si="19"/>
        <v>1195.185915</v>
      </c>
      <c r="AE33" s="12">
        <v>1</v>
      </c>
      <c r="AF33" s="12">
        <v>530</v>
      </c>
      <c r="AG33" s="12">
        <v>2.23</v>
      </c>
      <c r="AH33" s="19">
        <f t="shared" si="20"/>
        <v>4.48691699604743</v>
      </c>
      <c r="AI33" s="20">
        <v>11872</v>
      </c>
      <c r="AJ33" s="12">
        <v>0.98</v>
      </c>
      <c r="AK33" s="12">
        <v>3.04</v>
      </c>
      <c r="AL33" s="9">
        <f t="shared" si="21"/>
        <v>3.9792</v>
      </c>
      <c r="AM33" s="10">
        <v>1.225</v>
      </c>
      <c r="AN33" s="20">
        <v>1</v>
      </c>
      <c r="AO33" s="21">
        <f t="shared" si="22"/>
        <v>84010.8898218209</v>
      </c>
      <c r="AU33" s="12">
        <v>40871</v>
      </c>
      <c r="AV33" s="12">
        <v>0.0253</v>
      </c>
      <c r="AW33" s="13">
        <v>1.35</v>
      </c>
      <c r="AX33" s="14">
        <v>1</v>
      </c>
      <c r="AY33" s="15">
        <f t="shared" si="23"/>
        <v>1395.949005</v>
      </c>
      <c r="AZ33" s="12">
        <v>1</v>
      </c>
      <c r="BA33" s="12">
        <v>530</v>
      </c>
      <c r="BB33" s="12">
        <v>2.23</v>
      </c>
      <c r="BC33" s="19">
        <f t="shared" si="24"/>
        <v>4.48691699604743</v>
      </c>
      <c r="BD33" s="20">
        <v>11872</v>
      </c>
      <c r="BE33" s="12">
        <v>0.98</v>
      </c>
      <c r="BF33" s="12">
        <v>3.04</v>
      </c>
      <c r="BG33" s="9">
        <f t="shared" si="25"/>
        <v>3.9792</v>
      </c>
      <c r="BH33" s="10">
        <v>1.225</v>
      </c>
      <c r="BI33" s="22">
        <v>1.085</v>
      </c>
      <c r="BJ33" s="21">
        <f t="shared" si="26"/>
        <v>95916.0540381507</v>
      </c>
      <c r="BP33" s="12">
        <v>40871</v>
      </c>
      <c r="BQ33" s="12">
        <v>0.0299</v>
      </c>
      <c r="BR33" s="13">
        <v>1.35</v>
      </c>
      <c r="BS33" s="14">
        <v>1</v>
      </c>
      <c r="BT33" s="15">
        <f t="shared" si="27"/>
        <v>1649.757915</v>
      </c>
      <c r="BU33" s="12">
        <v>1</v>
      </c>
      <c r="BV33" s="12">
        <v>530</v>
      </c>
      <c r="BW33" s="12">
        <v>2.32</v>
      </c>
      <c r="BX33" s="19">
        <f t="shared" si="28"/>
        <v>4.57691699604743</v>
      </c>
      <c r="BY33" s="20">
        <v>11872</v>
      </c>
      <c r="BZ33" s="12">
        <v>0.98</v>
      </c>
      <c r="CA33" s="12">
        <v>3.84</v>
      </c>
      <c r="CB33" s="9">
        <f t="shared" si="29"/>
        <v>4.7632</v>
      </c>
      <c r="CC33" s="10">
        <v>1.225</v>
      </c>
      <c r="CD33" s="20">
        <v>1.2</v>
      </c>
      <c r="CE33" s="21">
        <f t="shared" si="30"/>
        <v>135996.616304488</v>
      </c>
    </row>
    <row r="34" s="1" customFormat="1" customHeight="1" spans="5:83">
      <c r="E34" s="12">
        <v>1197</v>
      </c>
      <c r="F34" s="12">
        <v>1494</v>
      </c>
      <c r="G34" s="32">
        <v>0.577</v>
      </c>
      <c r="H34" s="33">
        <v>1.153</v>
      </c>
      <c r="I34" s="34">
        <f t="shared" si="16"/>
        <v>2413.251</v>
      </c>
      <c r="J34" s="12">
        <v>1</v>
      </c>
      <c r="K34" s="12">
        <v>0.89</v>
      </c>
      <c r="L34" s="12">
        <v>3.21</v>
      </c>
      <c r="M34" s="35">
        <f t="shared" si="17"/>
        <v>3.8569</v>
      </c>
      <c r="N34" s="12">
        <v>1.225</v>
      </c>
      <c r="O34" s="12">
        <v>0.5</v>
      </c>
      <c r="P34" s="36">
        <f t="shared" si="18"/>
        <v>5700.94651641375</v>
      </c>
      <c r="Z34" s="12">
        <v>34993</v>
      </c>
      <c r="AA34" s="12">
        <v>0.0253</v>
      </c>
      <c r="AB34" s="13">
        <v>1.35</v>
      </c>
      <c r="AC34" s="14">
        <v>1</v>
      </c>
      <c r="AD34" s="15">
        <f t="shared" si="19"/>
        <v>1195.185915</v>
      </c>
      <c r="AE34" s="12">
        <v>1</v>
      </c>
      <c r="AF34" s="12">
        <v>530</v>
      </c>
      <c r="AG34" s="12">
        <v>2.23</v>
      </c>
      <c r="AH34" s="19">
        <f t="shared" si="20"/>
        <v>4.48691699604743</v>
      </c>
      <c r="AI34" s="20">
        <v>11872</v>
      </c>
      <c r="AJ34" s="12">
        <v>0.98</v>
      </c>
      <c r="AK34" s="12">
        <v>3.04</v>
      </c>
      <c r="AL34" s="9">
        <f t="shared" si="21"/>
        <v>3.9792</v>
      </c>
      <c r="AM34" s="10">
        <v>1.225</v>
      </c>
      <c r="AN34" s="20">
        <v>1</v>
      </c>
      <c r="AO34" s="21">
        <f t="shared" si="22"/>
        <v>84010.8898218209</v>
      </c>
      <c r="AU34" s="12">
        <v>40871</v>
      </c>
      <c r="AV34" s="12">
        <v>0.0253</v>
      </c>
      <c r="AW34" s="13">
        <v>1.35</v>
      </c>
      <c r="AX34" s="14">
        <v>1</v>
      </c>
      <c r="AY34" s="15">
        <f t="shared" si="23"/>
        <v>1395.949005</v>
      </c>
      <c r="AZ34" s="12">
        <v>1</v>
      </c>
      <c r="BA34" s="12">
        <v>530</v>
      </c>
      <c r="BB34" s="12">
        <v>2.23</v>
      </c>
      <c r="BC34" s="19">
        <f t="shared" si="24"/>
        <v>4.48691699604743</v>
      </c>
      <c r="BD34" s="20">
        <v>11872</v>
      </c>
      <c r="BE34" s="12">
        <v>0.98</v>
      </c>
      <c r="BF34" s="12">
        <v>3.04</v>
      </c>
      <c r="BG34" s="9">
        <f t="shared" si="25"/>
        <v>3.9792</v>
      </c>
      <c r="BH34" s="10">
        <v>1.225</v>
      </c>
      <c r="BI34" s="22">
        <v>1.085</v>
      </c>
      <c r="BJ34" s="21">
        <f t="shared" si="26"/>
        <v>95916.0540381507</v>
      </c>
      <c r="BP34" s="12">
        <v>40871</v>
      </c>
      <c r="BQ34" s="12">
        <v>0.0299</v>
      </c>
      <c r="BR34" s="13">
        <v>1.35</v>
      </c>
      <c r="BS34" s="14">
        <v>1</v>
      </c>
      <c r="BT34" s="15">
        <f t="shared" si="27"/>
        <v>1649.757915</v>
      </c>
      <c r="BU34" s="12">
        <v>1</v>
      </c>
      <c r="BV34" s="12">
        <v>530</v>
      </c>
      <c r="BW34" s="12">
        <v>2.32</v>
      </c>
      <c r="BX34" s="19">
        <f t="shared" si="28"/>
        <v>4.57691699604743</v>
      </c>
      <c r="BY34" s="20">
        <v>11872</v>
      </c>
      <c r="BZ34" s="12">
        <v>0.98</v>
      </c>
      <c r="CA34" s="12">
        <v>3.84</v>
      </c>
      <c r="CB34" s="9">
        <f t="shared" si="29"/>
        <v>4.7632</v>
      </c>
      <c r="CC34" s="10">
        <v>1.225</v>
      </c>
      <c r="CD34" s="20">
        <v>1.2</v>
      </c>
      <c r="CE34" s="21">
        <f t="shared" si="30"/>
        <v>135996.616304488</v>
      </c>
    </row>
    <row r="35" s="1" customFormat="1" customHeight="1" spans="5:83">
      <c r="E35" s="12">
        <v>1197</v>
      </c>
      <c r="F35" s="12">
        <v>1494</v>
      </c>
      <c r="G35" s="32">
        <v>0.444</v>
      </c>
      <c r="H35" s="33">
        <v>0.887</v>
      </c>
      <c r="I35" s="34">
        <f t="shared" si="16"/>
        <v>1856.646</v>
      </c>
      <c r="J35" s="12">
        <v>1</v>
      </c>
      <c r="K35" s="12">
        <v>0.89</v>
      </c>
      <c r="L35" s="12">
        <v>3.21</v>
      </c>
      <c r="M35" s="35">
        <f t="shared" si="17"/>
        <v>3.8569</v>
      </c>
      <c r="N35" s="12">
        <v>1.225</v>
      </c>
      <c r="O35" s="12">
        <v>0.5</v>
      </c>
      <c r="P35" s="36">
        <f t="shared" si="18"/>
        <v>4386.0499989075</v>
      </c>
      <c r="Z35" s="12">
        <v>34993</v>
      </c>
      <c r="AA35" s="12">
        <v>0.0253</v>
      </c>
      <c r="AB35" s="13">
        <v>1.35</v>
      </c>
      <c r="AC35" s="14">
        <v>1</v>
      </c>
      <c r="AD35" s="15">
        <f t="shared" si="19"/>
        <v>1195.185915</v>
      </c>
      <c r="AE35" s="12">
        <v>1</v>
      </c>
      <c r="AF35" s="12">
        <v>530</v>
      </c>
      <c r="AG35" s="12">
        <v>2.23</v>
      </c>
      <c r="AH35" s="19">
        <f t="shared" si="20"/>
        <v>4.48691699604743</v>
      </c>
      <c r="AI35" s="20">
        <v>11872</v>
      </c>
      <c r="AJ35" s="12">
        <v>0.98</v>
      </c>
      <c r="AK35" s="12">
        <v>3.04</v>
      </c>
      <c r="AL35" s="9">
        <f t="shared" si="21"/>
        <v>3.9792</v>
      </c>
      <c r="AM35" s="10">
        <v>1.225</v>
      </c>
      <c r="AN35" s="20">
        <v>1</v>
      </c>
      <c r="AO35" s="21">
        <f t="shared" si="22"/>
        <v>84010.8898218209</v>
      </c>
      <c r="AU35" s="12">
        <v>40871</v>
      </c>
      <c r="AV35" s="12">
        <v>0.0253</v>
      </c>
      <c r="AW35" s="13">
        <v>1.35</v>
      </c>
      <c r="AX35" s="14">
        <v>1</v>
      </c>
      <c r="AY35" s="15">
        <f t="shared" si="23"/>
        <v>1395.949005</v>
      </c>
      <c r="AZ35" s="12">
        <v>1</v>
      </c>
      <c r="BA35" s="12">
        <v>530</v>
      </c>
      <c r="BB35" s="12">
        <v>2.23</v>
      </c>
      <c r="BC35" s="19">
        <f t="shared" si="24"/>
        <v>4.48691699604743</v>
      </c>
      <c r="BD35" s="20">
        <v>11872</v>
      </c>
      <c r="BE35" s="12">
        <v>0.98</v>
      </c>
      <c r="BF35" s="12">
        <v>3.04</v>
      </c>
      <c r="BG35" s="9">
        <f t="shared" si="25"/>
        <v>3.9792</v>
      </c>
      <c r="BH35" s="10">
        <v>1.225</v>
      </c>
      <c r="BI35" s="22">
        <v>1.085</v>
      </c>
      <c r="BJ35" s="21">
        <f t="shared" si="26"/>
        <v>95916.0540381507</v>
      </c>
      <c r="BP35" s="12">
        <v>40871</v>
      </c>
      <c r="BQ35" s="12">
        <v>0.0299</v>
      </c>
      <c r="BR35" s="13">
        <v>1.35</v>
      </c>
      <c r="BS35" s="14">
        <v>1</v>
      </c>
      <c r="BT35" s="15">
        <f t="shared" si="27"/>
        <v>1649.757915</v>
      </c>
      <c r="BU35" s="12">
        <v>1</v>
      </c>
      <c r="BV35" s="12">
        <v>530</v>
      </c>
      <c r="BW35" s="12">
        <v>2.32</v>
      </c>
      <c r="BX35" s="19">
        <f t="shared" si="28"/>
        <v>4.57691699604743</v>
      </c>
      <c r="BY35" s="20">
        <v>11872</v>
      </c>
      <c r="BZ35" s="12">
        <v>0.98</v>
      </c>
      <c r="CA35" s="12">
        <v>3.84</v>
      </c>
      <c r="CB35" s="9">
        <f t="shared" si="29"/>
        <v>4.7632</v>
      </c>
      <c r="CC35" s="10">
        <v>1.225</v>
      </c>
      <c r="CD35" s="20">
        <v>1.2</v>
      </c>
      <c r="CE35" s="21">
        <f t="shared" si="30"/>
        <v>135996.616304488</v>
      </c>
    </row>
    <row r="36" s="1" customFormat="1" customHeight="1" spans="5:83">
      <c r="E36" s="12">
        <v>1197</v>
      </c>
      <c r="F36" s="12">
        <v>1494</v>
      </c>
      <c r="G36" s="32">
        <v>0.577</v>
      </c>
      <c r="H36" s="33">
        <v>1.153</v>
      </c>
      <c r="I36" s="34">
        <f t="shared" si="16"/>
        <v>2413.251</v>
      </c>
      <c r="J36" s="12">
        <v>1</v>
      </c>
      <c r="K36" s="12">
        <v>0.89</v>
      </c>
      <c r="L36" s="12">
        <v>3.21</v>
      </c>
      <c r="M36" s="35">
        <f t="shared" si="17"/>
        <v>3.8569</v>
      </c>
      <c r="N36" s="12">
        <v>1.225</v>
      </c>
      <c r="O36" s="12">
        <v>0.5</v>
      </c>
      <c r="P36" s="36">
        <f t="shared" si="18"/>
        <v>5700.94651641375</v>
      </c>
      <c r="Z36" s="12">
        <v>34993</v>
      </c>
      <c r="AA36" s="12">
        <v>0.0253</v>
      </c>
      <c r="AB36" s="13">
        <v>1.35</v>
      </c>
      <c r="AC36" s="14">
        <v>1</v>
      </c>
      <c r="AD36" s="15">
        <f t="shared" si="19"/>
        <v>1195.185915</v>
      </c>
      <c r="AE36" s="12">
        <v>1</v>
      </c>
      <c r="AF36" s="12">
        <v>530</v>
      </c>
      <c r="AG36" s="12">
        <v>2.23</v>
      </c>
      <c r="AH36" s="19">
        <f t="shared" si="20"/>
        <v>4.48691699604743</v>
      </c>
      <c r="AI36" s="20">
        <v>11872</v>
      </c>
      <c r="AJ36" s="12">
        <v>0.98</v>
      </c>
      <c r="AK36" s="12">
        <v>3.04</v>
      </c>
      <c r="AL36" s="9">
        <f t="shared" si="21"/>
        <v>3.9792</v>
      </c>
      <c r="AM36" s="10">
        <v>1.225</v>
      </c>
      <c r="AN36" s="20">
        <v>1</v>
      </c>
      <c r="AO36" s="21">
        <f t="shared" si="22"/>
        <v>84010.8898218209</v>
      </c>
      <c r="AU36" s="12">
        <v>40871</v>
      </c>
      <c r="AV36" s="12">
        <v>0.0253</v>
      </c>
      <c r="AW36" s="13">
        <v>1.35</v>
      </c>
      <c r="AX36" s="14">
        <v>1</v>
      </c>
      <c r="AY36" s="15">
        <f t="shared" si="23"/>
        <v>1395.949005</v>
      </c>
      <c r="AZ36" s="12">
        <v>1</v>
      </c>
      <c r="BA36" s="12">
        <v>530</v>
      </c>
      <c r="BB36" s="12">
        <v>2.23</v>
      </c>
      <c r="BC36" s="19">
        <f t="shared" si="24"/>
        <v>4.48691699604743</v>
      </c>
      <c r="BD36" s="20">
        <v>11872</v>
      </c>
      <c r="BE36" s="12">
        <v>0.98</v>
      </c>
      <c r="BF36" s="12">
        <v>3.04</v>
      </c>
      <c r="BG36" s="9">
        <f t="shared" si="25"/>
        <v>3.9792</v>
      </c>
      <c r="BH36" s="10">
        <v>1.225</v>
      </c>
      <c r="BI36" s="22">
        <v>1.085</v>
      </c>
      <c r="BJ36" s="21">
        <f t="shared" si="26"/>
        <v>95916.0540381507</v>
      </c>
      <c r="BP36" s="12">
        <v>40871</v>
      </c>
      <c r="BQ36" s="12">
        <v>0.0299</v>
      </c>
      <c r="BR36" s="13">
        <v>1.35</v>
      </c>
      <c r="BS36" s="14">
        <v>1</v>
      </c>
      <c r="BT36" s="15">
        <f t="shared" si="27"/>
        <v>1649.757915</v>
      </c>
      <c r="BU36" s="12">
        <v>1</v>
      </c>
      <c r="BV36" s="12">
        <v>530</v>
      </c>
      <c r="BW36" s="12">
        <v>2.32</v>
      </c>
      <c r="BX36" s="19">
        <f t="shared" si="28"/>
        <v>4.57691699604743</v>
      </c>
      <c r="BY36" s="20">
        <v>11872</v>
      </c>
      <c r="BZ36" s="12">
        <v>0.98</v>
      </c>
      <c r="CA36" s="12">
        <v>3.84</v>
      </c>
      <c r="CB36" s="9">
        <f t="shared" si="29"/>
        <v>4.7632</v>
      </c>
      <c r="CC36" s="10">
        <v>1.225</v>
      </c>
      <c r="CD36" s="20">
        <v>1.2</v>
      </c>
      <c r="CE36" s="21">
        <f t="shared" si="30"/>
        <v>135996.616304488</v>
      </c>
    </row>
    <row r="37" s="1" customFormat="1" customHeight="1" spans="5:83">
      <c r="E37" s="12">
        <v>1197</v>
      </c>
      <c r="F37" s="12">
        <v>1494</v>
      </c>
      <c r="G37" s="32">
        <v>0.444</v>
      </c>
      <c r="H37" s="33">
        <v>0.887</v>
      </c>
      <c r="I37" s="34">
        <f t="shared" si="16"/>
        <v>1856.646</v>
      </c>
      <c r="J37" s="12">
        <v>1</v>
      </c>
      <c r="K37" s="12">
        <v>0.89</v>
      </c>
      <c r="L37" s="12">
        <v>3.21</v>
      </c>
      <c r="M37" s="35">
        <f t="shared" si="17"/>
        <v>3.8569</v>
      </c>
      <c r="N37" s="12">
        <v>1.225</v>
      </c>
      <c r="O37" s="12">
        <v>0.5</v>
      </c>
      <c r="P37" s="36">
        <f t="shared" si="18"/>
        <v>4386.0499989075</v>
      </c>
      <c r="Z37" s="12">
        <v>34993</v>
      </c>
      <c r="AA37" s="12">
        <v>0.0253</v>
      </c>
      <c r="AB37" s="13">
        <v>1.35</v>
      </c>
      <c r="AC37" s="14">
        <v>1</v>
      </c>
      <c r="AD37" s="15">
        <f t="shared" si="19"/>
        <v>1195.185915</v>
      </c>
      <c r="AE37" s="12">
        <v>1</v>
      </c>
      <c r="AF37" s="12">
        <v>530</v>
      </c>
      <c r="AG37" s="12">
        <v>2.23</v>
      </c>
      <c r="AH37" s="19">
        <f t="shared" si="20"/>
        <v>4.48691699604743</v>
      </c>
      <c r="AI37" s="20">
        <v>11872</v>
      </c>
      <c r="AJ37" s="12">
        <v>0.98</v>
      </c>
      <c r="AK37" s="12">
        <v>3.04</v>
      </c>
      <c r="AL37" s="9">
        <f t="shared" si="21"/>
        <v>3.9792</v>
      </c>
      <c r="AM37" s="10">
        <v>1.225</v>
      </c>
      <c r="AN37" s="20">
        <v>1</v>
      </c>
      <c r="AO37" s="21">
        <f t="shared" si="22"/>
        <v>84010.8898218209</v>
      </c>
      <c r="AU37" s="12">
        <v>40871</v>
      </c>
      <c r="AV37" s="12">
        <v>0.0253</v>
      </c>
      <c r="AW37" s="13">
        <v>1.35</v>
      </c>
      <c r="AX37" s="14">
        <v>1</v>
      </c>
      <c r="AY37" s="15">
        <f t="shared" si="23"/>
        <v>1395.949005</v>
      </c>
      <c r="AZ37" s="12">
        <v>1</v>
      </c>
      <c r="BA37" s="12">
        <v>530</v>
      </c>
      <c r="BB37" s="12">
        <v>2.23</v>
      </c>
      <c r="BC37" s="19">
        <f t="shared" si="24"/>
        <v>4.48691699604743</v>
      </c>
      <c r="BD37" s="20">
        <v>11872</v>
      </c>
      <c r="BE37" s="12">
        <v>0.98</v>
      </c>
      <c r="BF37" s="12">
        <v>3.04</v>
      </c>
      <c r="BG37" s="9">
        <f t="shared" si="25"/>
        <v>3.9792</v>
      </c>
      <c r="BH37" s="10">
        <v>1.225</v>
      </c>
      <c r="BI37" s="22">
        <v>1.085</v>
      </c>
      <c r="BJ37" s="21">
        <f t="shared" si="26"/>
        <v>95916.0540381507</v>
      </c>
      <c r="BP37" s="12">
        <v>40871</v>
      </c>
      <c r="BQ37" s="12">
        <v>0.0299</v>
      </c>
      <c r="BR37" s="13">
        <v>1.35</v>
      </c>
      <c r="BS37" s="14">
        <v>1</v>
      </c>
      <c r="BT37" s="15">
        <f t="shared" si="27"/>
        <v>1649.757915</v>
      </c>
      <c r="BU37" s="12">
        <v>1</v>
      </c>
      <c r="BV37" s="12">
        <v>530</v>
      </c>
      <c r="BW37" s="12">
        <v>2.32</v>
      </c>
      <c r="BX37" s="19">
        <f t="shared" si="28"/>
        <v>4.57691699604743</v>
      </c>
      <c r="BY37" s="20">
        <v>11872</v>
      </c>
      <c r="BZ37" s="12">
        <v>0.98</v>
      </c>
      <c r="CA37" s="12">
        <v>3.84</v>
      </c>
      <c r="CB37" s="9">
        <f t="shared" si="29"/>
        <v>4.7632</v>
      </c>
      <c r="CC37" s="10">
        <v>1.225</v>
      </c>
      <c r="CD37" s="20">
        <v>1.2</v>
      </c>
      <c r="CE37" s="21">
        <f t="shared" si="30"/>
        <v>135996.616304488</v>
      </c>
    </row>
    <row r="38" s="1" customFormat="1" customHeight="1" spans="5:83">
      <c r="E38" s="12">
        <v>1197</v>
      </c>
      <c r="F38" s="12">
        <v>1494</v>
      </c>
      <c r="G38" s="32">
        <v>0.577</v>
      </c>
      <c r="H38" s="33">
        <v>1.153</v>
      </c>
      <c r="I38" s="34">
        <f t="shared" si="16"/>
        <v>2413.251</v>
      </c>
      <c r="J38" s="12">
        <v>1</v>
      </c>
      <c r="K38" s="12">
        <v>0.89</v>
      </c>
      <c r="L38" s="12">
        <v>3.21</v>
      </c>
      <c r="M38" s="35">
        <f t="shared" si="17"/>
        <v>3.8569</v>
      </c>
      <c r="N38" s="12">
        <v>1.225</v>
      </c>
      <c r="O38" s="12">
        <v>0.5</v>
      </c>
      <c r="P38" s="36">
        <f t="shared" si="18"/>
        <v>5700.94651641375</v>
      </c>
      <c r="Z38" s="12">
        <v>34993</v>
      </c>
      <c r="AA38" s="12">
        <v>0.0253</v>
      </c>
      <c r="AB38" s="13">
        <v>1.35</v>
      </c>
      <c r="AC38" s="14">
        <v>1</v>
      </c>
      <c r="AD38" s="15">
        <f t="shared" si="19"/>
        <v>1195.185915</v>
      </c>
      <c r="AE38" s="12">
        <v>1</v>
      </c>
      <c r="AF38" s="12">
        <v>530</v>
      </c>
      <c r="AG38" s="12">
        <v>2.23</v>
      </c>
      <c r="AH38" s="19">
        <f t="shared" si="20"/>
        <v>4.48691699604743</v>
      </c>
      <c r="AI38" s="20">
        <v>11872</v>
      </c>
      <c r="AJ38" s="12">
        <v>0.98</v>
      </c>
      <c r="AK38" s="12">
        <v>3.04</v>
      </c>
      <c r="AL38" s="9">
        <f t="shared" si="21"/>
        <v>3.9792</v>
      </c>
      <c r="AM38" s="10">
        <v>1.225</v>
      </c>
      <c r="AN38" s="20">
        <v>1</v>
      </c>
      <c r="AO38" s="21">
        <f t="shared" si="22"/>
        <v>84010.8898218209</v>
      </c>
      <c r="AU38" s="12">
        <v>40871</v>
      </c>
      <c r="AV38" s="12">
        <v>0.0253</v>
      </c>
      <c r="AW38" s="13">
        <v>1.35</v>
      </c>
      <c r="AX38" s="14">
        <v>1</v>
      </c>
      <c r="AY38" s="15">
        <f t="shared" si="23"/>
        <v>1395.949005</v>
      </c>
      <c r="AZ38" s="12">
        <v>1</v>
      </c>
      <c r="BA38" s="12">
        <v>530</v>
      </c>
      <c r="BB38" s="12">
        <v>2.23</v>
      </c>
      <c r="BC38" s="19">
        <f t="shared" si="24"/>
        <v>4.48691699604743</v>
      </c>
      <c r="BD38" s="20">
        <v>11872</v>
      </c>
      <c r="BE38" s="12">
        <v>0.98</v>
      </c>
      <c r="BF38" s="12">
        <v>3.04</v>
      </c>
      <c r="BG38" s="9">
        <f t="shared" si="25"/>
        <v>3.9792</v>
      </c>
      <c r="BH38" s="10">
        <v>1.225</v>
      </c>
      <c r="BI38" s="22">
        <v>1.085</v>
      </c>
      <c r="BJ38" s="21">
        <f t="shared" si="26"/>
        <v>95916.0540381507</v>
      </c>
      <c r="BP38" s="12">
        <v>40871</v>
      </c>
      <c r="BQ38" s="12">
        <v>0.0299</v>
      </c>
      <c r="BR38" s="13">
        <v>1.35</v>
      </c>
      <c r="BS38" s="14">
        <v>1</v>
      </c>
      <c r="BT38" s="15">
        <f t="shared" si="27"/>
        <v>1649.757915</v>
      </c>
      <c r="BU38" s="12">
        <v>1</v>
      </c>
      <c r="BV38" s="12">
        <v>530</v>
      </c>
      <c r="BW38" s="12">
        <v>2.32</v>
      </c>
      <c r="BX38" s="19">
        <f t="shared" si="28"/>
        <v>4.57691699604743</v>
      </c>
      <c r="BY38" s="20">
        <v>11872</v>
      </c>
      <c r="BZ38" s="12">
        <v>0.98</v>
      </c>
      <c r="CA38" s="12">
        <v>3.84</v>
      </c>
      <c r="CB38" s="9">
        <f t="shared" si="29"/>
        <v>4.7632</v>
      </c>
      <c r="CC38" s="10">
        <v>1.225</v>
      </c>
      <c r="CD38" s="20">
        <v>1.2</v>
      </c>
      <c r="CE38" s="21">
        <f t="shared" si="30"/>
        <v>135996.616304488</v>
      </c>
    </row>
    <row r="39" s="1" customFormat="1" customHeight="1" spans="5:83">
      <c r="E39" s="12">
        <v>1197</v>
      </c>
      <c r="F39" s="12">
        <v>1494</v>
      </c>
      <c r="G39" s="32">
        <v>4.04</v>
      </c>
      <c r="H39" s="33">
        <v>8.09</v>
      </c>
      <c r="I39" s="34">
        <f t="shared" si="16"/>
        <v>16922.34</v>
      </c>
      <c r="J39" s="12">
        <v>2.2</v>
      </c>
      <c r="K39" s="12">
        <v>0.89</v>
      </c>
      <c r="L39" s="12">
        <v>3.21</v>
      </c>
      <c r="M39" s="35">
        <f t="shared" si="17"/>
        <v>3.8569</v>
      </c>
      <c r="N39" s="12">
        <v>1.225</v>
      </c>
      <c r="O39" s="12">
        <v>0.5</v>
      </c>
      <c r="P39" s="36">
        <f t="shared" si="18"/>
        <v>87948.324314235</v>
      </c>
      <c r="Z39" s="12">
        <v>34993</v>
      </c>
      <c r="AA39" s="12">
        <v>0.0253</v>
      </c>
      <c r="AB39" s="13">
        <v>1.35</v>
      </c>
      <c r="AC39" s="14">
        <v>1</v>
      </c>
      <c r="AD39" s="15">
        <f t="shared" si="19"/>
        <v>1195.185915</v>
      </c>
      <c r="AE39" s="12">
        <v>1</v>
      </c>
      <c r="AF39" s="12">
        <v>530</v>
      </c>
      <c r="AG39" s="12">
        <v>2.23</v>
      </c>
      <c r="AH39" s="19">
        <f t="shared" si="20"/>
        <v>4.48691699604743</v>
      </c>
      <c r="AI39" s="20">
        <v>11872</v>
      </c>
      <c r="AJ39" s="12">
        <v>0.98</v>
      </c>
      <c r="AK39" s="12">
        <v>3.04</v>
      </c>
      <c r="AL39" s="9">
        <f t="shared" si="21"/>
        <v>3.9792</v>
      </c>
      <c r="AM39" s="10">
        <v>1.225</v>
      </c>
      <c r="AN39" s="20">
        <v>1</v>
      </c>
      <c r="AO39" s="21">
        <f t="shared" si="22"/>
        <v>84010.8898218209</v>
      </c>
      <c r="AU39" s="12">
        <v>40871</v>
      </c>
      <c r="AV39" s="12">
        <v>0.0253</v>
      </c>
      <c r="AW39" s="13">
        <v>1.35</v>
      </c>
      <c r="AX39" s="14">
        <v>1</v>
      </c>
      <c r="AY39" s="15">
        <f t="shared" si="23"/>
        <v>1395.949005</v>
      </c>
      <c r="AZ39" s="12">
        <v>1</v>
      </c>
      <c r="BA39" s="12">
        <v>530</v>
      </c>
      <c r="BB39" s="12">
        <v>2.23</v>
      </c>
      <c r="BC39" s="19">
        <f t="shared" si="24"/>
        <v>4.48691699604743</v>
      </c>
      <c r="BD39" s="20">
        <v>11872</v>
      </c>
      <c r="BE39" s="12">
        <v>0.98</v>
      </c>
      <c r="BF39" s="12">
        <v>3.04</v>
      </c>
      <c r="BG39" s="9">
        <f t="shared" si="25"/>
        <v>3.9792</v>
      </c>
      <c r="BH39" s="10">
        <v>1.225</v>
      </c>
      <c r="BI39" s="22">
        <v>1.085</v>
      </c>
      <c r="BJ39" s="21">
        <f t="shared" si="26"/>
        <v>95916.0540381507</v>
      </c>
      <c r="BP39" s="12">
        <v>40871</v>
      </c>
      <c r="BQ39" s="12">
        <v>0.0299</v>
      </c>
      <c r="BR39" s="13">
        <v>1.35</v>
      </c>
      <c r="BS39" s="14">
        <v>1</v>
      </c>
      <c r="BT39" s="15">
        <f t="shared" si="27"/>
        <v>1649.757915</v>
      </c>
      <c r="BU39" s="12">
        <v>1</v>
      </c>
      <c r="BV39" s="12">
        <v>530</v>
      </c>
      <c r="BW39" s="12">
        <v>2.32</v>
      </c>
      <c r="BX39" s="19">
        <f t="shared" si="28"/>
        <v>4.57691699604743</v>
      </c>
      <c r="BY39" s="20">
        <v>11872</v>
      </c>
      <c r="BZ39" s="12">
        <v>0.98</v>
      </c>
      <c r="CA39" s="12">
        <v>3.84</v>
      </c>
      <c r="CB39" s="9">
        <f t="shared" si="29"/>
        <v>4.7632</v>
      </c>
      <c r="CC39" s="10">
        <v>1.225</v>
      </c>
      <c r="CD39" s="20">
        <v>1.2</v>
      </c>
      <c r="CE39" s="21">
        <f t="shared" si="30"/>
        <v>135996.616304488</v>
      </c>
    </row>
    <row r="40" s="1" customFormat="1" customHeight="1" spans="5:83">
      <c r="E40" s="12">
        <v>1197</v>
      </c>
      <c r="F40" s="12">
        <v>1494</v>
      </c>
      <c r="G40" s="32">
        <v>6.07</v>
      </c>
      <c r="H40" s="33">
        <v>12.13</v>
      </c>
      <c r="I40" s="34">
        <f t="shared" si="16"/>
        <v>25388.01</v>
      </c>
      <c r="J40" s="12">
        <v>2.2</v>
      </c>
      <c r="K40" s="12">
        <v>0.89</v>
      </c>
      <c r="L40" s="12">
        <v>3.21</v>
      </c>
      <c r="M40" s="35">
        <f t="shared" si="17"/>
        <v>3.8569</v>
      </c>
      <c r="N40" s="12">
        <v>1.225</v>
      </c>
      <c r="O40" s="12">
        <v>0.5</v>
      </c>
      <c r="P40" s="36">
        <f t="shared" si="18"/>
        <v>131945.873748728</v>
      </c>
      <c r="Z40" s="12">
        <v>34993</v>
      </c>
      <c r="AA40" s="12">
        <v>0.0253</v>
      </c>
      <c r="AB40" s="13">
        <v>1.35</v>
      </c>
      <c r="AC40" s="14">
        <v>1</v>
      </c>
      <c r="AD40" s="15">
        <f t="shared" si="19"/>
        <v>1195.185915</v>
      </c>
      <c r="AE40" s="12">
        <v>1</v>
      </c>
      <c r="AF40" s="12">
        <v>530</v>
      </c>
      <c r="AG40" s="12">
        <v>2.23</v>
      </c>
      <c r="AH40" s="19">
        <f t="shared" si="20"/>
        <v>4.48691699604743</v>
      </c>
      <c r="AI40" s="20">
        <v>11872</v>
      </c>
      <c r="AJ40" s="12">
        <v>0.98</v>
      </c>
      <c r="AK40" s="12">
        <v>3.04</v>
      </c>
      <c r="AL40" s="9">
        <f t="shared" si="21"/>
        <v>3.9792</v>
      </c>
      <c r="AM40" s="10">
        <v>1.225</v>
      </c>
      <c r="AN40" s="20">
        <v>1</v>
      </c>
      <c r="AO40" s="21">
        <f t="shared" si="22"/>
        <v>84010.8898218209</v>
      </c>
      <c r="AU40" s="12">
        <v>40871</v>
      </c>
      <c r="AV40" s="12">
        <v>0.0253</v>
      </c>
      <c r="AW40" s="13">
        <v>1.35</v>
      </c>
      <c r="AX40" s="14">
        <v>1</v>
      </c>
      <c r="AY40" s="15">
        <f t="shared" si="23"/>
        <v>1395.949005</v>
      </c>
      <c r="AZ40" s="12">
        <v>1</v>
      </c>
      <c r="BA40" s="12">
        <v>530</v>
      </c>
      <c r="BB40" s="12">
        <v>2.23</v>
      </c>
      <c r="BC40" s="19">
        <f t="shared" si="24"/>
        <v>4.48691699604743</v>
      </c>
      <c r="BD40" s="20">
        <v>11872</v>
      </c>
      <c r="BE40" s="12">
        <v>0.98</v>
      </c>
      <c r="BF40" s="12">
        <v>3.04</v>
      </c>
      <c r="BG40" s="9">
        <f t="shared" si="25"/>
        <v>3.9792</v>
      </c>
      <c r="BH40" s="10">
        <v>1.225</v>
      </c>
      <c r="BI40" s="22">
        <v>1.085</v>
      </c>
      <c r="BJ40" s="21">
        <f t="shared" si="26"/>
        <v>95916.0540381507</v>
      </c>
      <c r="BP40" s="12">
        <v>40871</v>
      </c>
      <c r="BQ40" s="12">
        <v>0.0299</v>
      </c>
      <c r="BR40" s="13">
        <v>1.35</v>
      </c>
      <c r="BS40" s="14">
        <v>1</v>
      </c>
      <c r="BT40" s="15">
        <f t="shared" si="27"/>
        <v>1649.757915</v>
      </c>
      <c r="BU40" s="12">
        <v>1</v>
      </c>
      <c r="BV40" s="12">
        <v>530</v>
      </c>
      <c r="BW40" s="12">
        <v>2.32</v>
      </c>
      <c r="BX40" s="19">
        <f t="shared" si="28"/>
        <v>4.57691699604743</v>
      </c>
      <c r="BY40" s="20">
        <v>11872</v>
      </c>
      <c r="BZ40" s="12">
        <v>0.98</v>
      </c>
      <c r="CA40" s="12">
        <v>3.84</v>
      </c>
      <c r="CB40" s="9">
        <f t="shared" si="29"/>
        <v>4.7632</v>
      </c>
      <c r="CC40" s="10">
        <v>1.225</v>
      </c>
      <c r="CD40" s="20">
        <v>1.2</v>
      </c>
      <c r="CE40" s="21">
        <f t="shared" si="30"/>
        <v>135996.616304488</v>
      </c>
    </row>
    <row r="41" s="1" customFormat="1" customHeight="1" spans="5:83">
      <c r="E41" s="37" t="s">
        <v>41</v>
      </c>
      <c r="F41" s="37"/>
      <c r="G41" s="37"/>
      <c r="H41" s="37"/>
      <c r="I41" s="37"/>
      <c r="J41" s="38">
        <f>SUM(P27:P40)</f>
        <v>279724.716944015</v>
      </c>
      <c r="K41" s="38"/>
      <c r="L41" s="38"/>
      <c r="M41" s="38"/>
      <c r="N41" s="38"/>
      <c r="O41" s="38"/>
      <c r="P41" s="38"/>
      <c r="Z41" s="12">
        <v>34993</v>
      </c>
      <c r="AA41" s="12">
        <v>0.0253</v>
      </c>
      <c r="AB41" s="13">
        <v>1.35</v>
      </c>
      <c r="AC41" s="14">
        <v>1</v>
      </c>
      <c r="AD41" s="15">
        <f t="shared" si="19"/>
        <v>1195.185915</v>
      </c>
      <c r="AE41" s="12">
        <v>1</v>
      </c>
      <c r="AF41" s="12">
        <v>530</v>
      </c>
      <c r="AG41" s="12">
        <v>2.23</v>
      </c>
      <c r="AH41" s="19">
        <f t="shared" si="20"/>
        <v>4.48691699604743</v>
      </c>
      <c r="AI41" s="20">
        <v>11872</v>
      </c>
      <c r="AJ41" s="12">
        <v>0.98</v>
      </c>
      <c r="AK41" s="12">
        <v>3.04</v>
      </c>
      <c r="AL41" s="9">
        <f t="shared" si="21"/>
        <v>3.9792</v>
      </c>
      <c r="AM41" s="10">
        <v>1.225</v>
      </c>
      <c r="AN41" s="20">
        <v>1</v>
      </c>
      <c r="AO41" s="21">
        <f t="shared" si="22"/>
        <v>84010.8898218209</v>
      </c>
      <c r="AU41" s="12">
        <v>40871</v>
      </c>
      <c r="AV41" s="12">
        <v>0.0253</v>
      </c>
      <c r="AW41" s="13">
        <v>1.35</v>
      </c>
      <c r="AX41" s="14">
        <v>1</v>
      </c>
      <c r="AY41" s="15">
        <f t="shared" si="23"/>
        <v>1395.949005</v>
      </c>
      <c r="AZ41" s="12">
        <v>1</v>
      </c>
      <c r="BA41" s="12">
        <v>530</v>
      </c>
      <c r="BB41" s="12">
        <v>2.23</v>
      </c>
      <c r="BC41" s="19">
        <f t="shared" si="24"/>
        <v>4.48691699604743</v>
      </c>
      <c r="BD41" s="20">
        <v>11872</v>
      </c>
      <c r="BE41" s="12">
        <v>0.98</v>
      </c>
      <c r="BF41" s="12">
        <v>3.04</v>
      </c>
      <c r="BG41" s="9">
        <f t="shared" si="25"/>
        <v>3.9792</v>
      </c>
      <c r="BH41" s="10">
        <v>1.225</v>
      </c>
      <c r="BI41" s="22">
        <v>1.085</v>
      </c>
      <c r="BJ41" s="21">
        <f t="shared" si="26"/>
        <v>95916.0540381507</v>
      </c>
      <c r="BP41" s="12">
        <v>40871</v>
      </c>
      <c r="BQ41" s="12">
        <v>0.0299</v>
      </c>
      <c r="BR41" s="13">
        <v>1.35</v>
      </c>
      <c r="BS41" s="14">
        <v>1</v>
      </c>
      <c r="BT41" s="15">
        <f t="shared" si="27"/>
        <v>1649.757915</v>
      </c>
      <c r="BU41" s="12">
        <v>1</v>
      </c>
      <c r="BV41" s="12">
        <v>530</v>
      </c>
      <c r="BW41" s="12">
        <v>2.32</v>
      </c>
      <c r="BX41" s="19">
        <f t="shared" si="28"/>
        <v>4.57691699604743</v>
      </c>
      <c r="BY41" s="20">
        <v>11872</v>
      </c>
      <c r="BZ41" s="12">
        <v>0.98</v>
      </c>
      <c r="CA41" s="12">
        <v>3.84</v>
      </c>
      <c r="CB41" s="9">
        <f t="shared" si="29"/>
        <v>4.7632</v>
      </c>
      <c r="CC41" s="10">
        <v>1.225</v>
      </c>
      <c r="CD41" s="20">
        <v>1.2</v>
      </c>
      <c r="CE41" s="21">
        <f t="shared" si="30"/>
        <v>135996.616304488</v>
      </c>
    </row>
    <row r="42" s="1" customFormat="1" customHeight="1" spans="5:83">
      <c r="E42" s="37"/>
      <c r="F42" s="37"/>
      <c r="G42" s="37"/>
      <c r="H42" s="37"/>
      <c r="I42" s="37"/>
      <c r="J42" s="38"/>
      <c r="K42" s="38"/>
      <c r="L42" s="38"/>
      <c r="M42" s="38"/>
      <c r="N42" s="38"/>
      <c r="O42" s="38"/>
      <c r="P42" s="38"/>
      <c r="Z42" s="12">
        <v>34993</v>
      </c>
      <c r="AA42" s="12">
        <v>0</v>
      </c>
      <c r="AB42" s="13">
        <v>1.35</v>
      </c>
      <c r="AC42" s="14">
        <v>1</v>
      </c>
      <c r="AD42" s="15">
        <f t="shared" si="19"/>
        <v>0</v>
      </c>
      <c r="AE42" s="12">
        <v>1</v>
      </c>
      <c r="AF42" s="12">
        <v>530</v>
      </c>
      <c r="AG42" s="12">
        <v>2.23</v>
      </c>
      <c r="AH42" s="19">
        <f t="shared" si="20"/>
        <v>4.48691699604743</v>
      </c>
      <c r="AI42" s="20">
        <v>0</v>
      </c>
      <c r="AJ42" s="12">
        <v>0.98</v>
      </c>
      <c r="AK42" s="12">
        <v>3.04</v>
      </c>
      <c r="AL42" s="9">
        <f t="shared" si="21"/>
        <v>3.9792</v>
      </c>
      <c r="AM42" s="10">
        <v>1.225</v>
      </c>
      <c r="AN42" s="20">
        <v>1</v>
      </c>
      <c r="AO42" s="21">
        <f t="shared" si="22"/>
        <v>0</v>
      </c>
      <c r="AU42" s="12">
        <v>40871</v>
      </c>
      <c r="AV42" s="12">
        <v>0.0253</v>
      </c>
      <c r="AW42" s="13">
        <v>1.35</v>
      </c>
      <c r="AX42" s="14">
        <v>1</v>
      </c>
      <c r="AY42" s="15">
        <f t="shared" si="23"/>
        <v>1395.949005</v>
      </c>
      <c r="AZ42" s="12">
        <v>1</v>
      </c>
      <c r="BA42" s="12">
        <v>530</v>
      </c>
      <c r="BB42" s="12">
        <v>2.23</v>
      </c>
      <c r="BC42" s="19">
        <f t="shared" si="24"/>
        <v>4.48691699604743</v>
      </c>
      <c r="BD42" s="20">
        <v>11872</v>
      </c>
      <c r="BE42" s="12">
        <v>0.98</v>
      </c>
      <c r="BF42" s="12">
        <v>3.04</v>
      </c>
      <c r="BG42" s="9">
        <f t="shared" si="25"/>
        <v>3.9792</v>
      </c>
      <c r="BH42" s="10">
        <v>1.225</v>
      </c>
      <c r="BI42" s="22">
        <v>1.085</v>
      </c>
      <c r="BJ42" s="21">
        <f t="shared" si="26"/>
        <v>95916.0540381507</v>
      </c>
      <c r="BP42" s="12">
        <v>40871</v>
      </c>
      <c r="BQ42" s="12">
        <v>0.0299</v>
      </c>
      <c r="BR42" s="13">
        <v>1.35</v>
      </c>
      <c r="BS42" s="14">
        <v>1</v>
      </c>
      <c r="BT42" s="15">
        <f t="shared" si="27"/>
        <v>1649.757915</v>
      </c>
      <c r="BU42" s="12">
        <v>1</v>
      </c>
      <c r="BV42" s="12">
        <v>530</v>
      </c>
      <c r="BW42" s="12">
        <v>2.32</v>
      </c>
      <c r="BX42" s="19">
        <f t="shared" si="28"/>
        <v>4.57691699604743</v>
      </c>
      <c r="BY42" s="20">
        <v>11872</v>
      </c>
      <c r="BZ42" s="12">
        <v>0.98</v>
      </c>
      <c r="CA42" s="12">
        <v>3.84</v>
      </c>
      <c r="CB42" s="9">
        <f t="shared" si="29"/>
        <v>4.7632</v>
      </c>
      <c r="CC42" s="10">
        <v>1.225</v>
      </c>
      <c r="CD42" s="20">
        <v>1.2</v>
      </c>
      <c r="CE42" s="21">
        <f t="shared" si="30"/>
        <v>135996.616304488</v>
      </c>
    </row>
    <row r="43" s="1" customFormat="1" customHeight="1" spans="5:83">
      <c r="E43" s="37"/>
      <c r="F43" s="37"/>
      <c r="G43" s="37"/>
      <c r="H43" s="37"/>
      <c r="I43" s="37"/>
      <c r="J43" s="38"/>
      <c r="K43" s="38"/>
      <c r="L43" s="38"/>
      <c r="M43" s="38"/>
      <c r="N43" s="38"/>
      <c r="O43" s="38"/>
      <c r="P43" s="38"/>
      <c r="Z43" s="12">
        <v>34993</v>
      </c>
      <c r="AA43" s="12">
        <v>0</v>
      </c>
      <c r="AB43" s="13">
        <v>1.35</v>
      </c>
      <c r="AC43" s="14">
        <v>1</v>
      </c>
      <c r="AD43" s="15">
        <f t="shared" si="19"/>
        <v>0</v>
      </c>
      <c r="AE43" s="12">
        <v>1</v>
      </c>
      <c r="AF43" s="12">
        <v>530</v>
      </c>
      <c r="AG43" s="12">
        <v>2.23</v>
      </c>
      <c r="AH43" s="19">
        <f t="shared" si="20"/>
        <v>4.48691699604743</v>
      </c>
      <c r="AI43" s="20">
        <v>0</v>
      </c>
      <c r="AJ43" s="12">
        <v>0.98</v>
      </c>
      <c r="AK43" s="12">
        <v>3.04</v>
      </c>
      <c r="AL43" s="9">
        <f t="shared" si="21"/>
        <v>3.9792</v>
      </c>
      <c r="AM43" s="10">
        <v>1.225</v>
      </c>
      <c r="AN43" s="20">
        <v>1</v>
      </c>
      <c r="AO43" s="21">
        <f t="shared" si="22"/>
        <v>0</v>
      </c>
      <c r="AU43" s="12">
        <v>40871</v>
      </c>
      <c r="AV43" s="12">
        <v>0.0253</v>
      </c>
      <c r="AW43" s="13">
        <v>1.35</v>
      </c>
      <c r="AX43" s="14">
        <v>1</v>
      </c>
      <c r="AY43" s="15">
        <f t="shared" si="23"/>
        <v>1395.949005</v>
      </c>
      <c r="AZ43" s="12">
        <v>1</v>
      </c>
      <c r="BA43" s="12">
        <v>530</v>
      </c>
      <c r="BB43" s="12">
        <v>2.23</v>
      </c>
      <c r="BC43" s="19">
        <f t="shared" si="24"/>
        <v>4.48691699604743</v>
      </c>
      <c r="BD43" s="20">
        <v>11872</v>
      </c>
      <c r="BE43" s="12">
        <v>0.98</v>
      </c>
      <c r="BF43" s="12">
        <v>3.04</v>
      </c>
      <c r="BG43" s="9">
        <f t="shared" si="25"/>
        <v>3.9792</v>
      </c>
      <c r="BH43" s="10">
        <v>1.225</v>
      </c>
      <c r="BI43" s="22">
        <v>1.085</v>
      </c>
      <c r="BJ43" s="21">
        <f t="shared" si="26"/>
        <v>95916.0540381507</v>
      </c>
      <c r="BP43" s="12">
        <v>40871</v>
      </c>
      <c r="BQ43" s="12">
        <v>0.0299</v>
      </c>
      <c r="BR43" s="13">
        <v>1.35</v>
      </c>
      <c r="BS43" s="14">
        <v>1</v>
      </c>
      <c r="BT43" s="15">
        <f t="shared" si="27"/>
        <v>1649.757915</v>
      </c>
      <c r="BU43" s="12">
        <v>1</v>
      </c>
      <c r="BV43" s="12">
        <v>530</v>
      </c>
      <c r="BW43" s="12">
        <v>2.32</v>
      </c>
      <c r="BX43" s="19">
        <f t="shared" si="28"/>
        <v>4.57691699604743</v>
      </c>
      <c r="BY43" s="20">
        <v>11872</v>
      </c>
      <c r="BZ43" s="12">
        <v>0.98</v>
      </c>
      <c r="CA43" s="12">
        <v>3.84</v>
      </c>
      <c r="CB43" s="9">
        <f t="shared" si="29"/>
        <v>4.7632</v>
      </c>
      <c r="CC43" s="10">
        <v>1.225</v>
      </c>
      <c r="CD43" s="20">
        <v>1.2</v>
      </c>
      <c r="CE43" s="21">
        <f t="shared" si="30"/>
        <v>135996.616304488</v>
      </c>
    </row>
    <row r="44" s="1" customFormat="1" customHeight="1" spans="5:83">
      <c r="Z44" s="12">
        <v>34993</v>
      </c>
      <c r="AA44" s="12">
        <v>0</v>
      </c>
      <c r="AB44" s="13">
        <v>1.35</v>
      </c>
      <c r="AC44" s="14">
        <v>1</v>
      </c>
      <c r="AD44" s="15">
        <f t="shared" si="19"/>
        <v>0</v>
      </c>
      <c r="AE44" s="12">
        <v>1</v>
      </c>
      <c r="AF44" s="12">
        <v>530</v>
      </c>
      <c r="AG44" s="12">
        <v>2.23</v>
      </c>
      <c r="AH44" s="19">
        <f t="shared" si="20"/>
        <v>4.48691699604743</v>
      </c>
      <c r="AI44" s="20">
        <v>0</v>
      </c>
      <c r="AJ44" s="12">
        <v>0.98</v>
      </c>
      <c r="AK44" s="12">
        <v>3.04</v>
      </c>
      <c r="AL44" s="9">
        <f t="shared" si="21"/>
        <v>3.9792</v>
      </c>
      <c r="AM44" s="10">
        <v>1.225</v>
      </c>
      <c r="AN44" s="20">
        <v>1</v>
      </c>
      <c r="AO44" s="21">
        <f t="shared" si="22"/>
        <v>0</v>
      </c>
      <c r="AU44" s="12">
        <v>40871</v>
      </c>
      <c r="AV44" s="12">
        <v>0.0253</v>
      </c>
      <c r="AW44" s="13">
        <v>1.35</v>
      </c>
      <c r="AX44" s="14">
        <v>1</v>
      </c>
      <c r="AY44" s="15">
        <f t="shared" si="23"/>
        <v>1395.949005</v>
      </c>
      <c r="AZ44" s="12">
        <v>1</v>
      </c>
      <c r="BA44" s="12">
        <v>530</v>
      </c>
      <c r="BB44" s="12">
        <v>2.23</v>
      </c>
      <c r="BC44" s="19">
        <f t="shared" si="24"/>
        <v>4.48691699604743</v>
      </c>
      <c r="BD44" s="20">
        <v>11872</v>
      </c>
      <c r="BE44" s="12">
        <v>0.98</v>
      </c>
      <c r="BF44" s="12">
        <v>3.04</v>
      </c>
      <c r="BG44" s="9">
        <f t="shared" si="25"/>
        <v>3.9792</v>
      </c>
      <c r="BH44" s="10">
        <v>1.225</v>
      </c>
      <c r="BI44" s="22">
        <v>1.085</v>
      </c>
      <c r="BJ44" s="21">
        <f t="shared" si="26"/>
        <v>95916.0540381507</v>
      </c>
      <c r="BP44" s="12">
        <v>40871</v>
      </c>
      <c r="BQ44" s="12">
        <v>0.0299</v>
      </c>
      <c r="BR44" s="13">
        <v>1.35</v>
      </c>
      <c r="BS44" s="14">
        <v>1</v>
      </c>
      <c r="BT44" s="15">
        <f t="shared" si="27"/>
        <v>1649.757915</v>
      </c>
      <c r="BU44" s="12">
        <v>1</v>
      </c>
      <c r="BV44" s="12">
        <v>530</v>
      </c>
      <c r="BW44" s="12">
        <v>2.32</v>
      </c>
      <c r="BX44" s="19">
        <f t="shared" si="28"/>
        <v>4.57691699604743</v>
      </c>
      <c r="BY44" s="20">
        <v>11872</v>
      </c>
      <c r="BZ44" s="12">
        <v>0.98</v>
      </c>
      <c r="CA44" s="12">
        <v>3.84</v>
      </c>
      <c r="CB44" s="9">
        <f t="shared" si="29"/>
        <v>4.7632</v>
      </c>
      <c r="CC44" s="10">
        <v>1.225</v>
      </c>
      <c r="CD44" s="20">
        <v>1.2</v>
      </c>
      <c r="CE44" s="21">
        <f t="shared" si="30"/>
        <v>135996.616304488</v>
      </c>
    </row>
    <row r="45" s="1" customFormat="1" customHeight="1" spans="5:83">
      <c r="Z45" s="12">
        <v>34993</v>
      </c>
      <c r="AA45" s="12">
        <v>0</v>
      </c>
      <c r="AB45" s="13">
        <v>1.35</v>
      </c>
      <c r="AC45" s="14">
        <v>1</v>
      </c>
      <c r="AD45" s="15">
        <f t="shared" si="19"/>
        <v>0</v>
      </c>
      <c r="AE45" s="12">
        <v>1</v>
      </c>
      <c r="AF45" s="12">
        <v>530</v>
      </c>
      <c r="AG45" s="12">
        <v>2.23</v>
      </c>
      <c r="AH45" s="19">
        <f t="shared" si="20"/>
        <v>4.48691699604743</v>
      </c>
      <c r="AI45" s="20">
        <v>0</v>
      </c>
      <c r="AJ45" s="12">
        <v>0.98</v>
      </c>
      <c r="AK45" s="12">
        <v>3.04</v>
      </c>
      <c r="AL45" s="9">
        <f t="shared" si="21"/>
        <v>3.9792</v>
      </c>
      <c r="AM45" s="10">
        <v>1.225</v>
      </c>
      <c r="AN45" s="20">
        <v>1</v>
      </c>
      <c r="AO45" s="21">
        <f t="shared" si="22"/>
        <v>0</v>
      </c>
      <c r="AU45" s="12">
        <v>40871</v>
      </c>
      <c r="AV45" s="12">
        <v>0.0253</v>
      </c>
      <c r="AW45" s="13">
        <v>1.35</v>
      </c>
      <c r="AX45" s="14">
        <v>1</v>
      </c>
      <c r="AY45" s="15">
        <f t="shared" si="23"/>
        <v>1395.949005</v>
      </c>
      <c r="AZ45" s="12">
        <v>1</v>
      </c>
      <c r="BA45" s="12">
        <v>530</v>
      </c>
      <c r="BB45" s="12">
        <v>2.23</v>
      </c>
      <c r="BC45" s="19">
        <f t="shared" si="24"/>
        <v>4.48691699604743</v>
      </c>
      <c r="BD45" s="20">
        <v>0</v>
      </c>
      <c r="BE45" s="12">
        <v>0.98</v>
      </c>
      <c r="BF45" s="12">
        <v>3.04</v>
      </c>
      <c r="BG45" s="9">
        <f t="shared" si="25"/>
        <v>3.9792</v>
      </c>
      <c r="BH45" s="10">
        <v>1.225</v>
      </c>
      <c r="BI45" s="22">
        <v>1.085</v>
      </c>
      <c r="BJ45" s="21">
        <f t="shared" si="26"/>
        <v>33126.7769757507</v>
      </c>
      <c r="BP45" s="12">
        <v>40871</v>
      </c>
      <c r="BQ45" s="12">
        <v>0.0299</v>
      </c>
      <c r="BR45" s="13">
        <v>1.35</v>
      </c>
      <c r="BS45" s="14">
        <v>1</v>
      </c>
      <c r="BT45" s="15">
        <f t="shared" si="27"/>
        <v>1649.757915</v>
      </c>
      <c r="BU45" s="12">
        <v>1</v>
      </c>
      <c r="BV45" s="12">
        <v>530</v>
      </c>
      <c r="BW45" s="12">
        <v>2.32</v>
      </c>
      <c r="BX45" s="19">
        <f t="shared" si="28"/>
        <v>4.57691699604743</v>
      </c>
      <c r="BY45" s="20">
        <v>0</v>
      </c>
      <c r="BZ45" s="12">
        <v>0.98</v>
      </c>
      <c r="CA45" s="12">
        <v>3.84</v>
      </c>
      <c r="CB45" s="9">
        <f t="shared" si="29"/>
        <v>4.7632</v>
      </c>
      <c r="CC45" s="10">
        <v>1.225</v>
      </c>
      <c r="CD45" s="20">
        <v>1.2</v>
      </c>
      <c r="CE45" s="21">
        <f t="shared" si="30"/>
        <v>52870.0120164881</v>
      </c>
    </row>
    <row r="46" s="1" customFormat="1" customHeight="1" spans="5:83">
      <c r="Z46" s="12">
        <v>34993</v>
      </c>
      <c r="AA46" s="12">
        <v>0</v>
      </c>
      <c r="AB46" s="13">
        <v>1.35</v>
      </c>
      <c r="AC46" s="14">
        <v>1</v>
      </c>
      <c r="AD46" s="15">
        <f t="shared" si="19"/>
        <v>0</v>
      </c>
      <c r="AE46" s="12">
        <v>1</v>
      </c>
      <c r="AF46" s="12">
        <v>530</v>
      </c>
      <c r="AG46" s="12">
        <v>2.23</v>
      </c>
      <c r="AH46" s="19">
        <f t="shared" si="20"/>
        <v>4.48691699604743</v>
      </c>
      <c r="AI46" s="20">
        <v>0</v>
      </c>
      <c r="AJ46" s="12">
        <v>0.98</v>
      </c>
      <c r="AK46" s="12">
        <v>3.04</v>
      </c>
      <c r="AL46" s="9">
        <f t="shared" si="21"/>
        <v>3.9792</v>
      </c>
      <c r="AM46" s="10">
        <v>1.225</v>
      </c>
      <c r="AN46" s="20">
        <v>1</v>
      </c>
      <c r="AO46" s="21">
        <f t="shared" si="22"/>
        <v>0</v>
      </c>
      <c r="AU46" s="12">
        <v>40871</v>
      </c>
      <c r="AV46" s="12">
        <v>0.0253</v>
      </c>
      <c r="AW46" s="13">
        <v>1.35</v>
      </c>
      <c r="AX46" s="14">
        <v>1</v>
      </c>
      <c r="AY46" s="15">
        <f t="shared" si="23"/>
        <v>1395.949005</v>
      </c>
      <c r="AZ46" s="12">
        <v>1</v>
      </c>
      <c r="BA46" s="12">
        <v>530</v>
      </c>
      <c r="BB46" s="12">
        <v>2.23</v>
      </c>
      <c r="BC46" s="19">
        <f t="shared" si="24"/>
        <v>4.48691699604743</v>
      </c>
      <c r="BD46" s="20">
        <v>0</v>
      </c>
      <c r="BE46" s="12">
        <v>0.98</v>
      </c>
      <c r="BF46" s="12">
        <v>3.04</v>
      </c>
      <c r="BG46" s="9">
        <f t="shared" si="25"/>
        <v>3.9792</v>
      </c>
      <c r="BH46" s="10">
        <v>1.225</v>
      </c>
      <c r="BI46" s="22">
        <v>1.085</v>
      </c>
      <c r="BJ46" s="21">
        <f t="shared" si="26"/>
        <v>33126.7769757507</v>
      </c>
      <c r="BP46" s="12">
        <v>40871</v>
      </c>
      <c r="BQ46" s="12">
        <v>0.0299</v>
      </c>
      <c r="BR46" s="13">
        <v>1.35</v>
      </c>
      <c r="BS46" s="14">
        <v>1</v>
      </c>
      <c r="BT46" s="15">
        <f t="shared" si="27"/>
        <v>1649.757915</v>
      </c>
      <c r="BU46" s="12">
        <v>1</v>
      </c>
      <c r="BV46" s="12">
        <v>530</v>
      </c>
      <c r="BW46" s="12">
        <v>2.32</v>
      </c>
      <c r="BX46" s="19">
        <f t="shared" si="28"/>
        <v>4.57691699604743</v>
      </c>
      <c r="BY46" s="20">
        <v>0</v>
      </c>
      <c r="BZ46" s="12">
        <v>0.98</v>
      </c>
      <c r="CA46" s="12">
        <v>3.84</v>
      </c>
      <c r="CB46" s="9">
        <f t="shared" si="29"/>
        <v>4.7632</v>
      </c>
      <c r="CC46" s="10">
        <v>1.225</v>
      </c>
      <c r="CD46" s="20">
        <v>1.2</v>
      </c>
      <c r="CE46" s="21">
        <f t="shared" si="30"/>
        <v>52870.0120164881</v>
      </c>
    </row>
    <row r="47" s="1" customFormat="1" customHeight="1" spans="5:83">
      <c r="Z47" s="12">
        <v>34993</v>
      </c>
      <c r="AA47" s="12">
        <v>0</v>
      </c>
      <c r="AB47" s="13">
        <v>1.35</v>
      </c>
      <c r="AC47" s="14">
        <v>1</v>
      </c>
      <c r="AD47" s="15">
        <f t="shared" si="19"/>
        <v>0</v>
      </c>
      <c r="AE47" s="12">
        <v>1</v>
      </c>
      <c r="AF47" s="12">
        <v>530</v>
      </c>
      <c r="AG47" s="12">
        <v>2.23</v>
      </c>
      <c r="AH47" s="19">
        <f t="shared" si="20"/>
        <v>4.48691699604743</v>
      </c>
      <c r="AI47" s="20">
        <v>0</v>
      </c>
      <c r="AJ47" s="12">
        <v>0.98</v>
      </c>
      <c r="AK47" s="12">
        <v>3.04</v>
      </c>
      <c r="AL47" s="9">
        <f t="shared" si="21"/>
        <v>3.9792</v>
      </c>
      <c r="AM47" s="10">
        <v>1.225</v>
      </c>
      <c r="AN47" s="20">
        <v>1</v>
      </c>
      <c r="AO47" s="21">
        <f t="shared" si="22"/>
        <v>0</v>
      </c>
      <c r="AU47" s="12">
        <v>40871</v>
      </c>
      <c r="AV47" s="12">
        <v>0.0253</v>
      </c>
      <c r="AW47" s="13">
        <v>1.35</v>
      </c>
      <c r="AX47" s="14">
        <v>1</v>
      </c>
      <c r="AY47" s="15">
        <f t="shared" si="23"/>
        <v>1395.949005</v>
      </c>
      <c r="AZ47" s="12">
        <v>1</v>
      </c>
      <c r="BA47" s="12">
        <v>530</v>
      </c>
      <c r="BB47" s="12">
        <v>2.23</v>
      </c>
      <c r="BC47" s="19">
        <f t="shared" si="24"/>
        <v>4.48691699604743</v>
      </c>
      <c r="BD47" s="20">
        <v>0</v>
      </c>
      <c r="BE47" s="12">
        <v>0.98</v>
      </c>
      <c r="BF47" s="12">
        <v>3.04</v>
      </c>
      <c r="BG47" s="9">
        <f t="shared" si="25"/>
        <v>3.9792</v>
      </c>
      <c r="BH47" s="10">
        <v>1.225</v>
      </c>
      <c r="BI47" s="22">
        <v>1.085</v>
      </c>
      <c r="BJ47" s="21">
        <f t="shared" si="26"/>
        <v>33126.7769757507</v>
      </c>
      <c r="BP47" s="12">
        <v>40871</v>
      </c>
      <c r="BQ47" s="12">
        <v>0.0299</v>
      </c>
      <c r="BR47" s="13">
        <v>1.35</v>
      </c>
      <c r="BS47" s="14">
        <v>1</v>
      </c>
      <c r="BT47" s="15">
        <f t="shared" si="27"/>
        <v>1649.757915</v>
      </c>
      <c r="BU47" s="12">
        <v>1</v>
      </c>
      <c r="BV47" s="12">
        <v>530</v>
      </c>
      <c r="BW47" s="12">
        <v>2.32</v>
      </c>
      <c r="BX47" s="19">
        <f t="shared" si="28"/>
        <v>4.57691699604743</v>
      </c>
      <c r="BY47" s="20">
        <v>0</v>
      </c>
      <c r="BZ47" s="12">
        <v>0.98</v>
      </c>
      <c r="CA47" s="12">
        <v>3.84</v>
      </c>
      <c r="CB47" s="9">
        <f t="shared" si="29"/>
        <v>4.7632</v>
      </c>
      <c r="CC47" s="10">
        <v>1.225</v>
      </c>
      <c r="CD47" s="20">
        <v>1.2</v>
      </c>
      <c r="CE47" s="21">
        <f t="shared" si="30"/>
        <v>52870.0120164881</v>
      </c>
    </row>
    <row r="48" s="1" customFormat="1" customHeight="1" spans="5:83">
      <c r="Z48" s="12">
        <v>34993</v>
      </c>
      <c r="AA48" s="12">
        <v>0</v>
      </c>
      <c r="AB48" s="13">
        <v>1.35</v>
      </c>
      <c r="AC48" s="14">
        <v>1</v>
      </c>
      <c r="AD48" s="15">
        <f t="shared" si="19"/>
        <v>0</v>
      </c>
      <c r="AE48" s="12">
        <v>1</v>
      </c>
      <c r="AF48" s="12">
        <v>530</v>
      </c>
      <c r="AG48" s="12">
        <v>2.23</v>
      </c>
      <c r="AH48" s="19">
        <f t="shared" si="20"/>
        <v>4.48691699604743</v>
      </c>
      <c r="AI48" s="20">
        <v>0</v>
      </c>
      <c r="AJ48" s="12">
        <v>0.98</v>
      </c>
      <c r="AK48" s="12">
        <v>3.04</v>
      </c>
      <c r="AL48" s="9">
        <f t="shared" si="21"/>
        <v>3.9792</v>
      </c>
      <c r="AM48" s="10">
        <v>1.225</v>
      </c>
      <c r="AN48" s="20">
        <v>1</v>
      </c>
      <c r="AO48" s="21">
        <f t="shared" si="22"/>
        <v>0</v>
      </c>
      <c r="AU48" s="12">
        <v>40871</v>
      </c>
      <c r="AV48" s="12">
        <v>0.0253</v>
      </c>
      <c r="AW48" s="13">
        <v>1.35</v>
      </c>
      <c r="AX48" s="14">
        <v>1</v>
      </c>
      <c r="AY48" s="15">
        <f t="shared" si="23"/>
        <v>1395.949005</v>
      </c>
      <c r="AZ48" s="12">
        <v>1</v>
      </c>
      <c r="BA48" s="12">
        <v>530</v>
      </c>
      <c r="BB48" s="12">
        <v>2.23</v>
      </c>
      <c r="BC48" s="19">
        <f t="shared" si="24"/>
        <v>4.48691699604743</v>
      </c>
      <c r="BD48" s="20">
        <v>0</v>
      </c>
      <c r="BE48" s="12">
        <v>0.98</v>
      </c>
      <c r="BF48" s="12">
        <v>3.04</v>
      </c>
      <c r="BG48" s="9">
        <f t="shared" si="25"/>
        <v>3.9792</v>
      </c>
      <c r="BH48" s="10">
        <v>1.225</v>
      </c>
      <c r="BI48" s="22">
        <v>1.085</v>
      </c>
      <c r="BJ48" s="21">
        <f t="shared" si="26"/>
        <v>33126.7769757507</v>
      </c>
      <c r="BP48" s="12">
        <v>40871</v>
      </c>
      <c r="BQ48" s="12">
        <v>0.0299</v>
      </c>
      <c r="BR48" s="13">
        <v>1.35</v>
      </c>
      <c r="BS48" s="14">
        <v>1</v>
      </c>
      <c r="BT48" s="15">
        <f t="shared" si="27"/>
        <v>1649.757915</v>
      </c>
      <c r="BU48" s="12">
        <v>1</v>
      </c>
      <c r="BV48" s="12">
        <v>530</v>
      </c>
      <c r="BW48" s="12">
        <v>2.32</v>
      </c>
      <c r="BX48" s="19">
        <f t="shared" si="28"/>
        <v>4.57691699604743</v>
      </c>
      <c r="BY48" s="20">
        <v>0</v>
      </c>
      <c r="BZ48" s="12">
        <v>0.98</v>
      </c>
      <c r="CA48" s="12">
        <v>3.84</v>
      </c>
      <c r="CB48" s="9">
        <f t="shared" si="29"/>
        <v>4.7632</v>
      </c>
      <c r="CC48" s="10">
        <v>1.225</v>
      </c>
      <c r="CD48" s="20">
        <v>1.2</v>
      </c>
      <c r="CE48" s="21">
        <f t="shared" si="30"/>
        <v>52870.0120164881</v>
      </c>
    </row>
    <row r="49" s="1" customFormat="1" customHeight="1" spans="26:83">
      <c r="Z49" s="12">
        <v>34993</v>
      </c>
      <c r="AA49" s="12">
        <v>0</v>
      </c>
      <c r="AB49" s="13">
        <v>1.35</v>
      </c>
      <c r="AC49" s="14">
        <v>1</v>
      </c>
      <c r="AD49" s="15">
        <f t="shared" si="19"/>
        <v>0</v>
      </c>
      <c r="AE49" s="12">
        <v>1</v>
      </c>
      <c r="AF49" s="12">
        <v>530</v>
      </c>
      <c r="AG49" s="12">
        <v>2.23</v>
      </c>
      <c r="AH49" s="19">
        <f t="shared" si="20"/>
        <v>4.48691699604743</v>
      </c>
      <c r="AI49" s="20">
        <v>0</v>
      </c>
      <c r="AJ49" s="12">
        <v>0.98</v>
      </c>
      <c r="AK49" s="12">
        <v>3.04</v>
      </c>
      <c r="AL49" s="9">
        <f t="shared" si="21"/>
        <v>3.9792</v>
      </c>
      <c r="AM49" s="10">
        <v>1.225</v>
      </c>
      <c r="AN49" s="20">
        <v>1</v>
      </c>
      <c r="AO49" s="21">
        <f t="shared" si="22"/>
        <v>0</v>
      </c>
      <c r="AU49" s="12">
        <v>40871</v>
      </c>
      <c r="AV49" s="12">
        <v>0.0253</v>
      </c>
      <c r="AW49" s="13">
        <v>1.35</v>
      </c>
      <c r="AX49" s="14">
        <v>1</v>
      </c>
      <c r="AY49" s="15">
        <f t="shared" si="23"/>
        <v>1395.949005</v>
      </c>
      <c r="AZ49" s="12">
        <v>1</v>
      </c>
      <c r="BA49" s="12">
        <v>530</v>
      </c>
      <c r="BB49" s="12">
        <v>2.23</v>
      </c>
      <c r="BC49" s="19">
        <f t="shared" si="24"/>
        <v>4.48691699604743</v>
      </c>
      <c r="BD49" s="20">
        <v>0</v>
      </c>
      <c r="BE49" s="12">
        <v>0.98</v>
      </c>
      <c r="BF49" s="12">
        <v>3.04</v>
      </c>
      <c r="BG49" s="9">
        <f t="shared" si="25"/>
        <v>3.9792</v>
      </c>
      <c r="BH49" s="10">
        <v>1.225</v>
      </c>
      <c r="BI49" s="22">
        <v>1.085</v>
      </c>
      <c r="BJ49" s="21">
        <f t="shared" si="26"/>
        <v>33126.7769757507</v>
      </c>
      <c r="BP49" s="12">
        <v>40871</v>
      </c>
      <c r="BQ49" s="12">
        <v>0.0299</v>
      </c>
      <c r="BR49" s="13">
        <v>1.35</v>
      </c>
      <c r="BS49" s="14">
        <v>1</v>
      </c>
      <c r="BT49" s="15">
        <f t="shared" si="27"/>
        <v>1649.757915</v>
      </c>
      <c r="BU49" s="12">
        <v>1</v>
      </c>
      <c r="BV49" s="12">
        <v>530</v>
      </c>
      <c r="BW49" s="12">
        <v>2.32</v>
      </c>
      <c r="BX49" s="19">
        <f t="shared" si="28"/>
        <v>4.57691699604743</v>
      </c>
      <c r="BY49" s="20">
        <v>0</v>
      </c>
      <c r="BZ49" s="12">
        <v>0.98</v>
      </c>
      <c r="CA49" s="12">
        <v>3.84</v>
      </c>
      <c r="CB49" s="9">
        <f t="shared" si="29"/>
        <v>4.7632</v>
      </c>
      <c r="CC49" s="10">
        <v>1.225</v>
      </c>
      <c r="CD49" s="20">
        <v>1.2</v>
      </c>
      <c r="CE49" s="21">
        <f t="shared" si="30"/>
        <v>52870.0120164881</v>
      </c>
    </row>
    <row r="50" s="1" customFormat="1" customHeight="1" spans="26:83">
      <c r="Z50" s="12">
        <v>34993</v>
      </c>
      <c r="AA50" s="12">
        <v>0</v>
      </c>
      <c r="AB50" s="13">
        <v>1.35</v>
      </c>
      <c r="AC50" s="14">
        <v>1</v>
      </c>
      <c r="AD50" s="15">
        <f t="shared" si="19"/>
        <v>0</v>
      </c>
      <c r="AE50" s="12">
        <v>1</v>
      </c>
      <c r="AF50" s="12">
        <v>530</v>
      </c>
      <c r="AG50" s="12">
        <v>2.23</v>
      </c>
      <c r="AH50" s="19">
        <f t="shared" si="20"/>
        <v>4.48691699604743</v>
      </c>
      <c r="AI50" s="20">
        <v>0</v>
      </c>
      <c r="AJ50" s="12">
        <v>0.98</v>
      </c>
      <c r="AK50" s="12">
        <v>3.04</v>
      </c>
      <c r="AL50" s="9">
        <f t="shared" si="21"/>
        <v>3.9792</v>
      </c>
      <c r="AM50" s="10">
        <v>1.225</v>
      </c>
      <c r="AN50" s="20">
        <v>1</v>
      </c>
      <c r="AO50" s="21">
        <f t="shared" si="22"/>
        <v>0</v>
      </c>
      <c r="AU50" s="12">
        <v>40871</v>
      </c>
      <c r="AV50" s="12">
        <v>0.0253</v>
      </c>
      <c r="AW50" s="13">
        <v>1.35</v>
      </c>
      <c r="AX50" s="14">
        <v>1</v>
      </c>
      <c r="AY50" s="15">
        <f t="shared" si="23"/>
        <v>1395.949005</v>
      </c>
      <c r="AZ50" s="12">
        <v>1</v>
      </c>
      <c r="BA50" s="12">
        <v>530</v>
      </c>
      <c r="BB50" s="12">
        <v>2.23</v>
      </c>
      <c r="BC50" s="19">
        <f t="shared" si="24"/>
        <v>4.48691699604743</v>
      </c>
      <c r="BD50" s="20">
        <v>0</v>
      </c>
      <c r="BE50" s="12">
        <v>0.98</v>
      </c>
      <c r="BF50" s="12">
        <v>3.04</v>
      </c>
      <c r="BG50" s="9">
        <f t="shared" si="25"/>
        <v>3.9792</v>
      </c>
      <c r="BH50" s="10">
        <v>1.225</v>
      </c>
      <c r="BI50" s="22">
        <v>1.085</v>
      </c>
      <c r="BJ50" s="21">
        <f t="shared" si="26"/>
        <v>33126.7769757507</v>
      </c>
      <c r="BP50" s="12">
        <v>40871</v>
      </c>
      <c r="BQ50" s="12">
        <v>0.0299</v>
      </c>
      <c r="BR50" s="13">
        <v>1.35</v>
      </c>
      <c r="BS50" s="14">
        <v>1</v>
      </c>
      <c r="BT50" s="15">
        <f t="shared" si="27"/>
        <v>1649.757915</v>
      </c>
      <c r="BU50" s="12">
        <v>1</v>
      </c>
      <c r="BV50" s="12">
        <v>530</v>
      </c>
      <c r="BW50" s="12">
        <v>2.32</v>
      </c>
      <c r="BX50" s="19">
        <f t="shared" si="28"/>
        <v>4.57691699604743</v>
      </c>
      <c r="BY50" s="20">
        <v>0</v>
      </c>
      <c r="BZ50" s="12">
        <v>0.98</v>
      </c>
      <c r="CA50" s="12">
        <v>3.84</v>
      </c>
      <c r="CB50" s="9">
        <f t="shared" si="29"/>
        <v>4.7632</v>
      </c>
      <c r="CC50" s="10">
        <v>1.225</v>
      </c>
      <c r="CD50" s="20">
        <v>1.2</v>
      </c>
      <c r="CE50" s="21">
        <f t="shared" si="30"/>
        <v>52870.0120164881</v>
      </c>
    </row>
    <row r="51" s="1" customFormat="1" customHeight="1" spans="26:83">
      <c r="Z51" s="12">
        <v>34993</v>
      </c>
      <c r="AA51" s="12">
        <v>0</v>
      </c>
      <c r="AB51" s="13">
        <v>1.35</v>
      </c>
      <c r="AC51" s="14">
        <v>1</v>
      </c>
      <c r="AD51" s="15">
        <f t="shared" si="19"/>
        <v>0</v>
      </c>
      <c r="AE51" s="12">
        <v>1</v>
      </c>
      <c r="AF51" s="12">
        <v>530</v>
      </c>
      <c r="AG51" s="12">
        <v>2.23</v>
      </c>
      <c r="AH51" s="19">
        <f t="shared" si="20"/>
        <v>4.48691699604743</v>
      </c>
      <c r="AI51" s="20">
        <v>0</v>
      </c>
      <c r="AJ51" s="12">
        <v>0.98</v>
      </c>
      <c r="AK51" s="12">
        <v>3.04</v>
      </c>
      <c r="AL51" s="9">
        <f t="shared" si="21"/>
        <v>3.9792</v>
      </c>
      <c r="AM51" s="10">
        <v>1.225</v>
      </c>
      <c r="AN51" s="20">
        <v>1</v>
      </c>
      <c r="AO51" s="21">
        <f t="shared" si="22"/>
        <v>0</v>
      </c>
      <c r="AU51" s="12">
        <v>40871</v>
      </c>
      <c r="AV51" s="12">
        <v>0.0253</v>
      </c>
      <c r="AW51" s="13">
        <v>1.35</v>
      </c>
      <c r="AX51" s="14">
        <v>1</v>
      </c>
      <c r="AY51" s="15">
        <f t="shared" si="23"/>
        <v>1395.949005</v>
      </c>
      <c r="AZ51" s="12">
        <v>1</v>
      </c>
      <c r="BA51" s="12">
        <v>530</v>
      </c>
      <c r="BB51" s="12">
        <v>2.23</v>
      </c>
      <c r="BC51" s="19">
        <f t="shared" si="24"/>
        <v>4.48691699604743</v>
      </c>
      <c r="BD51" s="20">
        <v>0</v>
      </c>
      <c r="BE51" s="12">
        <v>0.98</v>
      </c>
      <c r="BF51" s="12">
        <v>3.04</v>
      </c>
      <c r="BG51" s="9">
        <f t="shared" si="25"/>
        <v>3.9792</v>
      </c>
      <c r="BH51" s="10">
        <v>1.225</v>
      </c>
      <c r="BI51" s="22">
        <v>1.085</v>
      </c>
      <c r="BJ51" s="21">
        <f t="shared" si="26"/>
        <v>33126.7769757507</v>
      </c>
      <c r="BP51" s="12">
        <v>40871</v>
      </c>
      <c r="BQ51" s="12">
        <v>0.0299</v>
      </c>
      <c r="BR51" s="13">
        <v>1.35</v>
      </c>
      <c r="BS51" s="14">
        <v>1</v>
      </c>
      <c r="BT51" s="15">
        <f t="shared" si="27"/>
        <v>1649.757915</v>
      </c>
      <c r="BU51" s="12">
        <v>1</v>
      </c>
      <c r="BV51" s="12">
        <v>530</v>
      </c>
      <c r="BW51" s="12">
        <v>2.32</v>
      </c>
      <c r="BX51" s="19">
        <f t="shared" si="28"/>
        <v>4.57691699604743</v>
      </c>
      <c r="BY51" s="20">
        <v>0</v>
      </c>
      <c r="BZ51" s="12">
        <v>0.98</v>
      </c>
      <c r="CA51" s="12">
        <v>3.84</v>
      </c>
      <c r="CB51" s="9">
        <f t="shared" si="29"/>
        <v>4.7632</v>
      </c>
      <c r="CC51" s="10">
        <v>1.225</v>
      </c>
      <c r="CD51" s="20">
        <v>1.2</v>
      </c>
      <c r="CE51" s="21">
        <f t="shared" si="30"/>
        <v>52870.0120164881</v>
      </c>
    </row>
    <row r="52" s="1" customFormat="1" customHeight="1" spans="26:83">
      <c r="Z52" s="28" t="s">
        <v>31</v>
      </c>
      <c r="AA52" s="29"/>
      <c r="AB52" s="29"/>
      <c r="AC52" s="29"/>
      <c r="AD52" s="29"/>
      <c r="AE52" s="29"/>
      <c r="AF52" s="29"/>
      <c r="AG52" s="29"/>
      <c r="AH52" s="30">
        <f>SUM(AO27:AO51)</f>
        <v>1260163.34732731</v>
      </c>
      <c r="AI52" s="30"/>
      <c r="AJ52" s="30"/>
      <c r="AK52" s="30"/>
      <c r="AL52" s="30"/>
      <c r="AM52" s="30"/>
      <c r="AN52" s="30"/>
      <c r="AO52" s="30"/>
      <c r="AU52" s="28" t="s">
        <v>31</v>
      </c>
      <c r="AV52" s="29"/>
      <c r="AW52" s="29"/>
      <c r="AX52" s="29"/>
      <c r="AY52" s="29"/>
      <c r="AZ52" s="29"/>
      <c r="BA52" s="29"/>
      <c r="BB52" s="29"/>
      <c r="BC52" s="30">
        <f>SUM(BJ27:BJ51)</f>
        <v>1958376.41151697</v>
      </c>
      <c r="BD52" s="30"/>
      <c r="BE52" s="30"/>
      <c r="BF52" s="30"/>
      <c r="BG52" s="30"/>
      <c r="BH52" s="30"/>
      <c r="BI52" s="30"/>
      <c r="BJ52" s="30"/>
      <c r="BP52" s="28" t="s">
        <v>31</v>
      </c>
      <c r="BQ52" s="29"/>
      <c r="BR52" s="29"/>
      <c r="BS52" s="29"/>
      <c r="BT52" s="29"/>
      <c r="BU52" s="29"/>
      <c r="BV52" s="29"/>
      <c r="BW52" s="29"/>
      <c r="BX52" s="30">
        <f>SUM(CE27:CE51)</f>
        <v>3039057.655926</v>
      </c>
      <c r="BY52" s="30"/>
      <c r="BZ52" s="30"/>
      <c r="CA52" s="30"/>
      <c r="CB52" s="30"/>
      <c r="CC52" s="30"/>
      <c r="CD52" s="30"/>
      <c r="CE52" s="30"/>
    </row>
    <row r="53" s="1" customFormat="1" customHeight="1" spans="26:83">
      <c r="Z53" s="29"/>
      <c r="AA53" s="29"/>
      <c r="AB53" s="29"/>
      <c r="AC53" s="29"/>
      <c r="AD53" s="29"/>
      <c r="AE53" s="29"/>
      <c r="AF53" s="29"/>
      <c r="AG53" s="29"/>
      <c r="AH53" s="30"/>
      <c r="AI53" s="30"/>
      <c r="AJ53" s="30"/>
      <c r="AK53" s="30"/>
      <c r="AL53" s="30"/>
      <c r="AM53" s="30"/>
      <c r="AN53" s="30"/>
      <c r="AO53" s="30"/>
      <c r="AU53" s="29"/>
      <c r="AV53" s="29"/>
      <c r="AW53" s="29"/>
      <c r="AX53" s="29"/>
      <c r="AY53" s="29"/>
      <c r="AZ53" s="29"/>
      <c r="BA53" s="29"/>
      <c r="BB53" s="29"/>
      <c r="BC53" s="30"/>
      <c r="BD53" s="30"/>
      <c r="BE53" s="30"/>
      <c r="BF53" s="30"/>
      <c r="BG53" s="30"/>
      <c r="BH53" s="30"/>
      <c r="BI53" s="30"/>
      <c r="BJ53" s="30"/>
      <c r="BP53" s="29"/>
      <c r="BQ53" s="29"/>
      <c r="BR53" s="29"/>
      <c r="BS53" s="29"/>
      <c r="BT53" s="29"/>
      <c r="BU53" s="29"/>
      <c r="BV53" s="29"/>
      <c r="BW53" s="29"/>
      <c r="BX53" s="30"/>
      <c r="BY53" s="30"/>
      <c r="BZ53" s="30"/>
      <c r="CA53" s="30"/>
      <c r="CB53" s="30"/>
      <c r="CC53" s="30"/>
      <c r="CD53" s="30"/>
      <c r="CE53" s="30"/>
    </row>
    <row r="54" s="1" customFormat="1" customHeight="1" spans="26:83"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</row>
    <row r="55" s="1" customFormat="1" customHeight="1" spans="26:83">
      <c r="Z55" s="15" t="s">
        <v>6</v>
      </c>
      <c r="AA55" s="15"/>
      <c r="AB55" s="15"/>
      <c r="AC55" s="15"/>
      <c r="AD55" s="15"/>
      <c r="AE55" s="9" t="s">
        <v>32</v>
      </c>
      <c r="AF55" s="9"/>
      <c r="AG55" s="9"/>
      <c r="AH55" s="9"/>
      <c r="AI55" s="10" t="s">
        <v>33</v>
      </c>
      <c r="AJ55" s="10"/>
      <c r="AK55" s="31" t="s">
        <v>12</v>
      </c>
      <c r="AL55"/>
      <c r="AM55"/>
      <c r="AN55"/>
      <c r="AO55"/>
      <c r="AU55" s="15" t="s">
        <v>6</v>
      </c>
      <c r="AV55" s="15"/>
      <c r="AW55" s="15"/>
      <c r="AX55" s="15"/>
      <c r="AY55" s="15"/>
      <c r="AZ55" s="9" t="s">
        <v>32</v>
      </c>
      <c r="BA55" s="9"/>
      <c r="BB55" s="9"/>
      <c r="BC55" s="9"/>
      <c r="BD55" s="10" t="s">
        <v>33</v>
      </c>
      <c r="BE55" s="10"/>
      <c r="BF55" s="31" t="s">
        <v>12</v>
      </c>
      <c r="BG55"/>
      <c r="BH55"/>
      <c r="BI55"/>
      <c r="BJ55"/>
      <c r="BP55" s="15" t="s">
        <v>6</v>
      </c>
      <c r="BQ55" s="15"/>
      <c r="BR55" s="15"/>
      <c r="BS55" s="15"/>
      <c r="BT55" s="15"/>
      <c r="BU55" s="9" t="s">
        <v>32</v>
      </c>
      <c r="BV55" s="9"/>
      <c r="BW55" s="9"/>
      <c r="BX55" s="9"/>
      <c r="BY55" s="10" t="s">
        <v>33</v>
      </c>
      <c r="BZ55" s="10"/>
      <c r="CA55" s="31" t="s">
        <v>12</v>
      </c>
      <c r="CB55"/>
      <c r="CC55"/>
      <c r="CD55"/>
      <c r="CE55"/>
    </row>
    <row r="56" s="1" customFormat="1" customHeight="1" spans="26:83">
      <c r="Z56" s="12" t="s">
        <v>34</v>
      </c>
      <c r="AA56" s="12" t="s">
        <v>16</v>
      </c>
      <c r="AB56" s="32" t="s">
        <v>35</v>
      </c>
      <c r="AC56" s="33" t="s">
        <v>36</v>
      </c>
      <c r="AD56" s="15" t="s">
        <v>6</v>
      </c>
      <c r="AE56" s="12" t="s">
        <v>37</v>
      </c>
      <c r="AF56" s="12" t="s">
        <v>23</v>
      </c>
      <c r="AG56" s="12" t="s">
        <v>24</v>
      </c>
      <c r="AH56" s="9" t="s">
        <v>38</v>
      </c>
      <c r="AI56" s="12" t="s">
        <v>26</v>
      </c>
      <c r="AJ56" s="12" t="s">
        <v>39</v>
      </c>
      <c r="AK56" s="31"/>
      <c r="AL56"/>
      <c r="AM56"/>
      <c r="AN56"/>
      <c r="AO56"/>
      <c r="AU56" s="12" t="s">
        <v>34</v>
      </c>
      <c r="AV56" s="12" t="s">
        <v>16</v>
      </c>
      <c r="AW56" s="32" t="s">
        <v>35</v>
      </c>
      <c r="AX56" s="33" t="s">
        <v>36</v>
      </c>
      <c r="AY56" s="15" t="s">
        <v>6</v>
      </c>
      <c r="AZ56" s="12" t="s">
        <v>37</v>
      </c>
      <c r="BA56" s="12" t="s">
        <v>23</v>
      </c>
      <c r="BB56" s="12" t="s">
        <v>24</v>
      </c>
      <c r="BC56" s="9" t="s">
        <v>38</v>
      </c>
      <c r="BD56" s="12" t="s">
        <v>26</v>
      </c>
      <c r="BE56" s="12" t="s">
        <v>39</v>
      </c>
      <c r="BF56" s="31"/>
      <c r="BG56"/>
      <c r="BH56"/>
      <c r="BI56"/>
      <c r="BJ56"/>
      <c r="BP56" s="12" t="s">
        <v>34</v>
      </c>
      <c r="BQ56" s="12" t="s">
        <v>16</v>
      </c>
      <c r="BR56" s="32" t="s">
        <v>35</v>
      </c>
      <c r="BS56" s="33" t="s">
        <v>36</v>
      </c>
      <c r="BT56" s="15" t="s">
        <v>6</v>
      </c>
      <c r="BU56" s="12" t="s">
        <v>37</v>
      </c>
      <c r="BV56" s="12" t="s">
        <v>23</v>
      </c>
      <c r="BW56" s="12" t="s">
        <v>24</v>
      </c>
      <c r="BX56" s="9" t="s">
        <v>38</v>
      </c>
      <c r="BY56" s="12" t="s">
        <v>26</v>
      </c>
      <c r="BZ56" s="12" t="s">
        <v>39</v>
      </c>
      <c r="CA56" s="31"/>
      <c r="CB56"/>
      <c r="CC56"/>
      <c r="CD56"/>
      <c r="CE56"/>
    </row>
    <row r="57" s="1" customFormat="1" customHeight="1" spans="26:83">
      <c r="Z57" s="12">
        <v>1197</v>
      </c>
      <c r="AA57" s="12">
        <v>1354</v>
      </c>
      <c r="AB57" s="32">
        <v>0.444</v>
      </c>
      <c r="AC57" s="33">
        <v>0.887</v>
      </c>
      <c r="AD57" s="34">
        <f t="shared" ref="AD57:AD70" si="31">Z57*AB57+AA57*AC57</f>
        <v>1732.466</v>
      </c>
      <c r="AE57" s="12">
        <v>1</v>
      </c>
      <c r="AF57" s="12">
        <v>0.89</v>
      </c>
      <c r="AG57" s="12">
        <v>3.21</v>
      </c>
      <c r="AH57" s="35">
        <f t="shared" ref="AH57:AH70" si="32">1+AF57*AG57</f>
        <v>3.8569</v>
      </c>
      <c r="AI57" s="12">
        <v>1.225</v>
      </c>
      <c r="AJ57" s="12">
        <v>0.5</v>
      </c>
      <c r="AK57" s="36">
        <f t="shared" ref="AK57:AK70" si="33">AD57*AE57*AH57*AI57*AJ57</f>
        <v>4092.6932206825</v>
      </c>
      <c r="AL57"/>
      <c r="AM57"/>
      <c r="AN57"/>
      <c r="AO57"/>
      <c r="AU57" s="12">
        <v>1197</v>
      </c>
      <c r="AV57" s="12">
        <v>1497</v>
      </c>
      <c r="AW57" s="32">
        <v>0.444</v>
      </c>
      <c r="AX57" s="33">
        <v>0.887</v>
      </c>
      <c r="AY57" s="34">
        <f t="shared" ref="AY57:AY70" si="34">AU57*AW57+AV57*AX57</f>
        <v>1859.307</v>
      </c>
      <c r="AZ57" s="12">
        <v>1</v>
      </c>
      <c r="BA57" s="12">
        <v>0.89</v>
      </c>
      <c r="BB57" s="12">
        <v>3.21</v>
      </c>
      <c r="BC57" s="35">
        <f t="shared" ref="BC57:BC70" si="35">1+BA57*BB57</f>
        <v>3.8569</v>
      </c>
      <c r="BD57" s="12">
        <v>1.225</v>
      </c>
      <c r="BE57" s="12">
        <v>0.5</v>
      </c>
      <c r="BF57" s="36">
        <f t="shared" ref="BF57:BF70" si="36">AY57*AZ57*BC57*BD57*BE57</f>
        <v>4392.33621558375</v>
      </c>
      <c r="BG57"/>
      <c r="BH57"/>
      <c r="BI57"/>
      <c r="BJ57"/>
      <c r="BP57" s="12">
        <v>1197</v>
      </c>
      <c r="BQ57" s="12">
        <v>1497</v>
      </c>
      <c r="BR57" s="32">
        <v>0.444</v>
      </c>
      <c r="BS57" s="33">
        <v>0.887</v>
      </c>
      <c r="BT57" s="34">
        <f t="shared" ref="BT57:BT70" si="37">BP57*BR57+BQ57*BS57</f>
        <v>1859.307</v>
      </c>
      <c r="BU57" s="12">
        <v>1</v>
      </c>
      <c r="BV57" s="12">
        <v>0.89</v>
      </c>
      <c r="BW57" s="12">
        <v>4.01</v>
      </c>
      <c r="BX57" s="35">
        <f t="shared" ref="BX57:BX70" si="38">1+BV57*BW57</f>
        <v>4.5689</v>
      </c>
      <c r="BY57" s="12">
        <v>1.225</v>
      </c>
      <c r="BZ57" s="12">
        <v>0.5</v>
      </c>
      <c r="CA57" s="36">
        <f t="shared" ref="CA57:CA70" si="39">BT57*BU57*BX57*BY57*BZ57</f>
        <v>5203.17999828375</v>
      </c>
      <c r="CB57"/>
      <c r="CC57"/>
      <c r="CD57"/>
      <c r="CE57"/>
    </row>
    <row r="58" s="1" customFormat="1" customHeight="1" spans="26:83">
      <c r="Z58" s="12">
        <v>1197</v>
      </c>
      <c r="AA58" s="12">
        <v>1354</v>
      </c>
      <c r="AB58" s="32">
        <v>0.577</v>
      </c>
      <c r="AC58" s="33">
        <v>1.153</v>
      </c>
      <c r="AD58" s="34">
        <f t="shared" si="31"/>
        <v>2251.831</v>
      </c>
      <c r="AE58" s="12">
        <v>1</v>
      </c>
      <c r="AF58" s="12">
        <v>0.89</v>
      </c>
      <c r="AG58" s="12">
        <v>3.21</v>
      </c>
      <c r="AH58" s="35">
        <f t="shared" si="32"/>
        <v>3.8569</v>
      </c>
      <c r="AI58" s="12">
        <v>1.225</v>
      </c>
      <c r="AJ58" s="12">
        <v>0.5</v>
      </c>
      <c r="AK58" s="36">
        <f t="shared" si="33"/>
        <v>5319.61577763875</v>
      </c>
      <c r="AL58"/>
      <c r="AM58"/>
      <c r="AN58"/>
      <c r="AO58"/>
      <c r="AU58" s="12">
        <v>1197</v>
      </c>
      <c r="AV58" s="12">
        <v>1497</v>
      </c>
      <c r="AW58" s="32">
        <v>0.577</v>
      </c>
      <c r="AX58" s="33">
        <v>1.153</v>
      </c>
      <c r="AY58" s="34">
        <f t="shared" si="34"/>
        <v>2416.71</v>
      </c>
      <c r="AZ58" s="12">
        <v>1</v>
      </c>
      <c r="BA58" s="12">
        <v>0.89</v>
      </c>
      <c r="BB58" s="12">
        <v>3.21</v>
      </c>
      <c r="BC58" s="35">
        <f t="shared" si="35"/>
        <v>3.8569</v>
      </c>
      <c r="BD58" s="12">
        <v>1.225</v>
      </c>
      <c r="BE58" s="12">
        <v>0.5</v>
      </c>
      <c r="BF58" s="36">
        <f t="shared" si="36"/>
        <v>5709.1178893875</v>
      </c>
      <c r="BG58"/>
      <c r="BH58"/>
      <c r="BI58"/>
      <c r="BJ58"/>
      <c r="BP58" s="12">
        <v>1197</v>
      </c>
      <c r="BQ58" s="12">
        <v>1497</v>
      </c>
      <c r="BR58" s="32">
        <v>0.577</v>
      </c>
      <c r="BS58" s="33">
        <v>1.153</v>
      </c>
      <c r="BT58" s="34">
        <f t="shared" si="37"/>
        <v>2416.71</v>
      </c>
      <c r="BU58" s="12">
        <v>1</v>
      </c>
      <c r="BV58" s="12">
        <v>0.89</v>
      </c>
      <c r="BW58" s="12">
        <v>4.01</v>
      </c>
      <c r="BX58" s="35">
        <f t="shared" si="38"/>
        <v>4.5689</v>
      </c>
      <c r="BY58" s="12">
        <v>1.225</v>
      </c>
      <c r="BZ58" s="12">
        <v>0.5</v>
      </c>
      <c r="CA58" s="36">
        <f t="shared" si="39"/>
        <v>6763.0451203875</v>
      </c>
      <c r="CB58"/>
      <c r="CC58"/>
      <c r="CD58"/>
      <c r="CE58"/>
    </row>
    <row r="59" s="1" customFormat="1" customHeight="1" spans="26:83">
      <c r="Z59" s="12">
        <v>1197</v>
      </c>
      <c r="AA59" s="12">
        <v>1354</v>
      </c>
      <c r="AB59" s="32">
        <v>0.444</v>
      </c>
      <c r="AC59" s="33">
        <v>0.887</v>
      </c>
      <c r="AD59" s="34">
        <f t="shared" si="31"/>
        <v>1732.466</v>
      </c>
      <c r="AE59" s="12">
        <v>1</v>
      </c>
      <c r="AF59" s="12">
        <v>0.89</v>
      </c>
      <c r="AG59" s="12">
        <v>3.21</v>
      </c>
      <c r="AH59" s="35">
        <f t="shared" si="32"/>
        <v>3.8569</v>
      </c>
      <c r="AI59" s="12">
        <v>1.225</v>
      </c>
      <c r="AJ59" s="12">
        <v>0.5</v>
      </c>
      <c r="AK59" s="36">
        <f t="shared" si="33"/>
        <v>4092.6932206825</v>
      </c>
      <c r="AL59"/>
      <c r="AM59"/>
      <c r="AN59"/>
      <c r="AO59"/>
      <c r="AU59" s="12">
        <v>1197</v>
      </c>
      <c r="AV59" s="12">
        <v>1497</v>
      </c>
      <c r="AW59" s="32">
        <v>0.444</v>
      </c>
      <c r="AX59" s="33">
        <v>0.887</v>
      </c>
      <c r="AY59" s="34">
        <f t="shared" si="34"/>
        <v>1859.307</v>
      </c>
      <c r="AZ59" s="12">
        <v>1</v>
      </c>
      <c r="BA59" s="12">
        <v>0.89</v>
      </c>
      <c r="BB59" s="12">
        <v>3.21</v>
      </c>
      <c r="BC59" s="35">
        <f t="shared" si="35"/>
        <v>3.8569</v>
      </c>
      <c r="BD59" s="12">
        <v>1.225</v>
      </c>
      <c r="BE59" s="12">
        <v>0.5</v>
      </c>
      <c r="BF59" s="36">
        <f t="shared" si="36"/>
        <v>4392.33621558375</v>
      </c>
      <c r="BG59"/>
      <c r="BH59"/>
      <c r="BI59"/>
      <c r="BJ59"/>
      <c r="BP59" s="12">
        <v>1197</v>
      </c>
      <c r="BQ59" s="12">
        <v>1497</v>
      </c>
      <c r="BR59" s="32">
        <v>0.444</v>
      </c>
      <c r="BS59" s="33">
        <v>0.887</v>
      </c>
      <c r="BT59" s="34">
        <f t="shared" si="37"/>
        <v>1859.307</v>
      </c>
      <c r="BU59" s="12">
        <v>1</v>
      </c>
      <c r="BV59" s="12">
        <v>0.89</v>
      </c>
      <c r="BW59" s="12">
        <v>4.01</v>
      </c>
      <c r="BX59" s="35">
        <f t="shared" si="38"/>
        <v>4.5689</v>
      </c>
      <c r="BY59" s="12">
        <v>1.225</v>
      </c>
      <c r="BZ59" s="12">
        <v>0.5</v>
      </c>
      <c r="CA59" s="36">
        <f t="shared" si="39"/>
        <v>5203.17999828375</v>
      </c>
      <c r="CB59"/>
      <c r="CC59"/>
      <c r="CD59"/>
      <c r="CE59"/>
    </row>
    <row r="60" s="1" customFormat="1" customHeight="1" spans="26:83">
      <c r="Z60" s="12">
        <v>1197</v>
      </c>
      <c r="AA60" s="12">
        <v>1354</v>
      </c>
      <c r="AB60" s="32">
        <v>0.577</v>
      </c>
      <c r="AC60" s="33">
        <v>1.153</v>
      </c>
      <c r="AD60" s="34">
        <f t="shared" si="31"/>
        <v>2251.831</v>
      </c>
      <c r="AE60" s="12">
        <v>1</v>
      </c>
      <c r="AF60" s="12">
        <v>0.89</v>
      </c>
      <c r="AG60" s="12">
        <v>3.21</v>
      </c>
      <c r="AH60" s="35">
        <f t="shared" si="32"/>
        <v>3.8569</v>
      </c>
      <c r="AI60" s="12">
        <v>1.225</v>
      </c>
      <c r="AJ60" s="12">
        <v>0.5</v>
      </c>
      <c r="AK60" s="36">
        <f t="shared" si="33"/>
        <v>5319.61577763875</v>
      </c>
      <c r="AL60"/>
      <c r="AM60"/>
      <c r="AN60"/>
      <c r="AO60"/>
      <c r="AU60" s="12">
        <v>1197</v>
      </c>
      <c r="AV60" s="12">
        <v>1497</v>
      </c>
      <c r="AW60" s="32">
        <v>0.577</v>
      </c>
      <c r="AX60" s="33">
        <v>1.153</v>
      </c>
      <c r="AY60" s="34">
        <f t="shared" si="34"/>
        <v>2416.71</v>
      </c>
      <c r="AZ60" s="12">
        <v>1</v>
      </c>
      <c r="BA60" s="12">
        <v>0.89</v>
      </c>
      <c r="BB60" s="12">
        <v>3.21</v>
      </c>
      <c r="BC60" s="35">
        <f t="shared" si="35"/>
        <v>3.8569</v>
      </c>
      <c r="BD60" s="12">
        <v>1.225</v>
      </c>
      <c r="BE60" s="12">
        <v>0.5</v>
      </c>
      <c r="BF60" s="36">
        <f t="shared" si="36"/>
        <v>5709.1178893875</v>
      </c>
      <c r="BG60"/>
      <c r="BH60"/>
      <c r="BI60"/>
      <c r="BJ60"/>
      <c r="BP60" s="12">
        <v>1197</v>
      </c>
      <c r="BQ60" s="12">
        <v>1497</v>
      </c>
      <c r="BR60" s="32">
        <v>0.577</v>
      </c>
      <c r="BS60" s="33">
        <v>1.153</v>
      </c>
      <c r="BT60" s="34">
        <f t="shared" si="37"/>
        <v>2416.71</v>
      </c>
      <c r="BU60" s="12">
        <v>1</v>
      </c>
      <c r="BV60" s="12">
        <v>0.89</v>
      </c>
      <c r="BW60" s="12">
        <v>4.01</v>
      </c>
      <c r="BX60" s="35">
        <f t="shared" si="38"/>
        <v>4.5689</v>
      </c>
      <c r="BY60" s="12">
        <v>1.225</v>
      </c>
      <c r="BZ60" s="12">
        <v>0.5</v>
      </c>
      <c r="CA60" s="36">
        <f t="shared" si="39"/>
        <v>6763.0451203875</v>
      </c>
      <c r="CB60"/>
      <c r="CC60"/>
      <c r="CD60"/>
      <c r="CE60"/>
    </row>
    <row r="61" s="1" customFormat="1" customHeight="1" spans="26:83">
      <c r="Z61" s="12">
        <v>1197</v>
      </c>
      <c r="AA61" s="12">
        <v>1354</v>
      </c>
      <c r="AB61" s="32">
        <v>0.444</v>
      </c>
      <c r="AC61" s="33">
        <v>0.887</v>
      </c>
      <c r="AD61" s="34">
        <f t="shared" si="31"/>
        <v>1732.466</v>
      </c>
      <c r="AE61" s="12">
        <v>1</v>
      </c>
      <c r="AF61" s="12">
        <v>0.89</v>
      </c>
      <c r="AG61" s="12">
        <v>3.21</v>
      </c>
      <c r="AH61" s="35">
        <f t="shared" si="32"/>
        <v>3.8569</v>
      </c>
      <c r="AI61" s="12">
        <v>1.225</v>
      </c>
      <c r="AJ61" s="12">
        <v>0.5</v>
      </c>
      <c r="AK61" s="36">
        <f t="shared" si="33"/>
        <v>4092.6932206825</v>
      </c>
      <c r="AL61"/>
      <c r="AM61"/>
      <c r="AN61"/>
      <c r="AO61"/>
      <c r="AU61" s="12">
        <v>1197</v>
      </c>
      <c r="AV61" s="12">
        <v>1497</v>
      </c>
      <c r="AW61" s="32">
        <v>0.444</v>
      </c>
      <c r="AX61" s="33">
        <v>0.887</v>
      </c>
      <c r="AY61" s="34">
        <f t="shared" si="34"/>
        <v>1859.307</v>
      </c>
      <c r="AZ61" s="12">
        <v>1</v>
      </c>
      <c r="BA61" s="12">
        <v>0.89</v>
      </c>
      <c r="BB61" s="12">
        <v>3.21</v>
      </c>
      <c r="BC61" s="35">
        <f t="shared" si="35"/>
        <v>3.8569</v>
      </c>
      <c r="BD61" s="12">
        <v>1.225</v>
      </c>
      <c r="BE61" s="12">
        <v>0.5</v>
      </c>
      <c r="BF61" s="36">
        <f t="shared" si="36"/>
        <v>4392.33621558375</v>
      </c>
      <c r="BG61"/>
      <c r="BH61"/>
      <c r="BI61"/>
      <c r="BJ61"/>
      <c r="BP61" s="12">
        <v>1197</v>
      </c>
      <c r="BQ61" s="12">
        <v>1497</v>
      </c>
      <c r="BR61" s="32">
        <v>0.444</v>
      </c>
      <c r="BS61" s="33">
        <v>0.887</v>
      </c>
      <c r="BT61" s="34">
        <f t="shared" si="37"/>
        <v>1859.307</v>
      </c>
      <c r="BU61" s="12">
        <v>1</v>
      </c>
      <c r="BV61" s="12">
        <v>0.89</v>
      </c>
      <c r="BW61" s="12">
        <v>4.01</v>
      </c>
      <c r="BX61" s="35">
        <f t="shared" si="38"/>
        <v>4.5689</v>
      </c>
      <c r="BY61" s="12">
        <v>1.225</v>
      </c>
      <c r="BZ61" s="12">
        <v>0.5</v>
      </c>
      <c r="CA61" s="36">
        <f t="shared" si="39"/>
        <v>5203.17999828375</v>
      </c>
      <c r="CB61"/>
      <c r="CC61"/>
      <c r="CD61"/>
      <c r="CE61"/>
    </row>
    <row r="62" s="1" customFormat="1" customHeight="1" spans="26:83">
      <c r="Z62" s="12">
        <v>1197</v>
      </c>
      <c r="AA62" s="12">
        <v>1354</v>
      </c>
      <c r="AB62" s="32">
        <v>0.577</v>
      </c>
      <c r="AC62" s="33">
        <v>1.153</v>
      </c>
      <c r="AD62" s="34">
        <f t="shared" si="31"/>
        <v>2251.831</v>
      </c>
      <c r="AE62" s="12">
        <v>1</v>
      </c>
      <c r="AF62" s="12">
        <v>0.89</v>
      </c>
      <c r="AG62" s="12">
        <v>3.21</v>
      </c>
      <c r="AH62" s="35">
        <f t="shared" si="32"/>
        <v>3.8569</v>
      </c>
      <c r="AI62" s="12">
        <v>1.225</v>
      </c>
      <c r="AJ62" s="12">
        <v>0.5</v>
      </c>
      <c r="AK62" s="36">
        <f t="shared" si="33"/>
        <v>5319.61577763875</v>
      </c>
      <c r="AL62"/>
      <c r="AM62"/>
      <c r="AN62"/>
      <c r="AO62"/>
      <c r="AU62" s="12">
        <v>1197</v>
      </c>
      <c r="AV62" s="12">
        <v>1497</v>
      </c>
      <c r="AW62" s="32">
        <v>0.577</v>
      </c>
      <c r="AX62" s="33">
        <v>1.153</v>
      </c>
      <c r="AY62" s="34">
        <f t="shared" si="34"/>
        <v>2416.71</v>
      </c>
      <c r="AZ62" s="12">
        <v>1</v>
      </c>
      <c r="BA62" s="12">
        <v>0.89</v>
      </c>
      <c r="BB62" s="12">
        <v>3.21</v>
      </c>
      <c r="BC62" s="35">
        <f t="shared" si="35"/>
        <v>3.8569</v>
      </c>
      <c r="BD62" s="12">
        <v>1.225</v>
      </c>
      <c r="BE62" s="12">
        <v>0.5</v>
      </c>
      <c r="BF62" s="36">
        <f t="shared" si="36"/>
        <v>5709.1178893875</v>
      </c>
      <c r="BG62"/>
      <c r="BH62"/>
      <c r="BI62"/>
      <c r="BJ62"/>
      <c r="BP62" s="12">
        <v>1197</v>
      </c>
      <c r="BQ62" s="12">
        <v>1497</v>
      </c>
      <c r="BR62" s="32">
        <v>0.577</v>
      </c>
      <c r="BS62" s="33">
        <v>1.153</v>
      </c>
      <c r="BT62" s="34">
        <f t="shared" si="37"/>
        <v>2416.71</v>
      </c>
      <c r="BU62" s="12">
        <v>1</v>
      </c>
      <c r="BV62" s="12">
        <v>0.89</v>
      </c>
      <c r="BW62" s="12">
        <v>4.01</v>
      </c>
      <c r="BX62" s="35">
        <f t="shared" si="38"/>
        <v>4.5689</v>
      </c>
      <c r="BY62" s="12">
        <v>1.225</v>
      </c>
      <c r="BZ62" s="12">
        <v>0.5</v>
      </c>
      <c r="CA62" s="36">
        <f t="shared" si="39"/>
        <v>6763.0451203875</v>
      </c>
      <c r="CB62"/>
      <c r="CC62"/>
      <c r="CD62"/>
      <c r="CE62"/>
    </row>
    <row r="63" s="1" customFormat="1" customHeight="1" spans="26:83">
      <c r="Z63" s="12">
        <v>1197</v>
      </c>
      <c r="AA63" s="12">
        <v>1354</v>
      </c>
      <c r="AB63" s="32">
        <v>0.444</v>
      </c>
      <c r="AC63" s="33">
        <v>0.887</v>
      </c>
      <c r="AD63" s="34">
        <f t="shared" si="31"/>
        <v>1732.466</v>
      </c>
      <c r="AE63" s="12">
        <v>1</v>
      </c>
      <c r="AF63" s="12">
        <v>0.89</v>
      </c>
      <c r="AG63" s="12">
        <v>3.21</v>
      </c>
      <c r="AH63" s="35">
        <f t="shared" si="32"/>
        <v>3.8569</v>
      </c>
      <c r="AI63" s="12">
        <v>1.225</v>
      </c>
      <c r="AJ63" s="12">
        <v>0.5</v>
      </c>
      <c r="AK63" s="36">
        <f t="shared" si="33"/>
        <v>4092.6932206825</v>
      </c>
      <c r="AL63"/>
      <c r="AM63"/>
      <c r="AN63"/>
      <c r="AO63"/>
      <c r="AU63" s="12">
        <v>1197</v>
      </c>
      <c r="AV63" s="12">
        <v>1497</v>
      </c>
      <c r="AW63" s="32">
        <v>0.444</v>
      </c>
      <c r="AX63" s="33">
        <v>0.887</v>
      </c>
      <c r="AY63" s="34">
        <f t="shared" si="34"/>
        <v>1859.307</v>
      </c>
      <c r="AZ63" s="12">
        <v>1</v>
      </c>
      <c r="BA63" s="12">
        <v>0.89</v>
      </c>
      <c r="BB63" s="12">
        <v>3.21</v>
      </c>
      <c r="BC63" s="35">
        <f t="shared" si="35"/>
        <v>3.8569</v>
      </c>
      <c r="BD63" s="12">
        <v>1.225</v>
      </c>
      <c r="BE63" s="12">
        <v>0.5</v>
      </c>
      <c r="BF63" s="36">
        <f t="shared" si="36"/>
        <v>4392.33621558375</v>
      </c>
      <c r="BG63"/>
      <c r="BH63"/>
      <c r="BI63"/>
      <c r="BJ63"/>
      <c r="BP63" s="12">
        <v>1197</v>
      </c>
      <c r="BQ63" s="12">
        <v>1497</v>
      </c>
      <c r="BR63" s="32">
        <v>0.444</v>
      </c>
      <c r="BS63" s="33">
        <v>0.887</v>
      </c>
      <c r="BT63" s="34">
        <f t="shared" si="37"/>
        <v>1859.307</v>
      </c>
      <c r="BU63" s="12">
        <v>1</v>
      </c>
      <c r="BV63" s="12">
        <v>0.89</v>
      </c>
      <c r="BW63" s="12">
        <v>4.01</v>
      </c>
      <c r="BX63" s="35">
        <f t="shared" si="38"/>
        <v>4.5689</v>
      </c>
      <c r="BY63" s="12">
        <v>1.225</v>
      </c>
      <c r="BZ63" s="12">
        <v>0.5</v>
      </c>
      <c r="CA63" s="36">
        <f t="shared" si="39"/>
        <v>5203.17999828375</v>
      </c>
      <c r="CB63"/>
      <c r="CC63"/>
      <c r="CD63"/>
      <c r="CE63"/>
    </row>
    <row r="64" s="1" customFormat="1" customHeight="1" spans="26:83">
      <c r="Z64" s="12">
        <v>1197</v>
      </c>
      <c r="AA64" s="12">
        <v>1354</v>
      </c>
      <c r="AB64" s="32">
        <v>0.577</v>
      </c>
      <c r="AC64" s="33">
        <v>1.153</v>
      </c>
      <c r="AD64" s="34">
        <f t="shared" si="31"/>
        <v>2251.831</v>
      </c>
      <c r="AE64" s="12">
        <v>1</v>
      </c>
      <c r="AF64" s="12">
        <v>0.89</v>
      </c>
      <c r="AG64" s="12">
        <v>3.21</v>
      </c>
      <c r="AH64" s="35">
        <f t="shared" si="32"/>
        <v>3.8569</v>
      </c>
      <c r="AI64" s="12">
        <v>1.225</v>
      </c>
      <c r="AJ64" s="12">
        <v>0.5</v>
      </c>
      <c r="AK64" s="36">
        <f t="shared" si="33"/>
        <v>5319.61577763875</v>
      </c>
      <c r="AL64"/>
      <c r="AM64"/>
      <c r="AN64"/>
      <c r="AO64"/>
      <c r="AU64" s="12">
        <v>1197</v>
      </c>
      <c r="AV64" s="12">
        <v>1497</v>
      </c>
      <c r="AW64" s="32">
        <v>0.577</v>
      </c>
      <c r="AX64" s="33">
        <v>1.153</v>
      </c>
      <c r="AY64" s="34">
        <f t="shared" si="34"/>
        <v>2416.71</v>
      </c>
      <c r="AZ64" s="12">
        <v>1</v>
      </c>
      <c r="BA64" s="12">
        <v>0.89</v>
      </c>
      <c r="BB64" s="12">
        <v>3.21</v>
      </c>
      <c r="BC64" s="35">
        <f t="shared" si="35"/>
        <v>3.8569</v>
      </c>
      <c r="BD64" s="12">
        <v>1.225</v>
      </c>
      <c r="BE64" s="12">
        <v>0.5</v>
      </c>
      <c r="BF64" s="36">
        <f t="shared" si="36"/>
        <v>5709.1178893875</v>
      </c>
      <c r="BG64"/>
      <c r="BH64"/>
      <c r="BI64"/>
      <c r="BJ64"/>
      <c r="BP64" s="12">
        <v>1197</v>
      </c>
      <c r="BQ64" s="12">
        <v>1497</v>
      </c>
      <c r="BR64" s="32">
        <v>0.577</v>
      </c>
      <c r="BS64" s="33">
        <v>1.153</v>
      </c>
      <c r="BT64" s="34">
        <f t="shared" si="37"/>
        <v>2416.71</v>
      </c>
      <c r="BU64" s="12">
        <v>1</v>
      </c>
      <c r="BV64" s="12">
        <v>0.89</v>
      </c>
      <c r="BW64" s="12">
        <v>4.01</v>
      </c>
      <c r="BX64" s="35">
        <f t="shared" si="38"/>
        <v>4.5689</v>
      </c>
      <c r="BY64" s="12">
        <v>1.225</v>
      </c>
      <c r="BZ64" s="12">
        <v>0.5</v>
      </c>
      <c r="CA64" s="36">
        <f t="shared" si="39"/>
        <v>6763.0451203875</v>
      </c>
      <c r="CB64"/>
      <c r="CC64"/>
      <c r="CD64"/>
      <c r="CE64"/>
    </row>
    <row r="65" s="1" customFormat="1" customHeight="1" spans="26:83">
      <c r="Z65" s="12">
        <v>1197</v>
      </c>
      <c r="AA65" s="12">
        <v>1354</v>
      </c>
      <c r="AB65" s="32">
        <v>0.444</v>
      </c>
      <c r="AC65" s="33">
        <v>0.887</v>
      </c>
      <c r="AD65" s="34">
        <f t="shared" si="31"/>
        <v>1732.466</v>
      </c>
      <c r="AE65" s="12">
        <v>1</v>
      </c>
      <c r="AF65" s="12">
        <v>0.89</v>
      </c>
      <c r="AG65" s="12">
        <v>3.21</v>
      </c>
      <c r="AH65" s="35">
        <f t="shared" si="32"/>
        <v>3.8569</v>
      </c>
      <c r="AI65" s="12">
        <v>1.225</v>
      </c>
      <c r="AJ65" s="12">
        <v>0.5</v>
      </c>
      <c r="AK65" s="36">
        <f t="shared" si="33"/>
        <v>4092.6932206825</v>
      </c>
      <c r="AL65"/>
      <c r="AM65"/>
      <c r="AN65"/>
      <c r="AO65"/>
      <c r="AU65" s="12">
        <v>1197</v>
      </c>
      <c r="AV65" s="12">
        <v>1497</v>
      </c>
      <c r="AW65" s="32">
        <v>0.444</v>
      </c>
      <c r="AX65" s="33">
        <v>0.887</v>
      </c>
      <c r="AY65" s="34">
        <f t="shared" si="34"/>
        <v>1859.307</v>
      </c>
      <c r="AZ65" s="12">
        <v>1</v>
      </c>
      <c r="BA65" s="12">
        <v>0.89</v>
      </c>
      <c r="BB65" s="12">
        <v>3.21</v>
      </c>
      <c r="BC65" s="35">
        <f t="shared" si="35"/>
        <v>3.8569</v>
      </c>
      <c r="BD65" s="12">
        <v>1.225</v>
      </c>
      <c r="BE65" s="12">
        <v>0.5</v>
      </c>
      <c r="BF65" s="36">
        <f t="shared" si="36"/>
        <v>4392.33621558375</v>
      </c>
      <c r="BG65"/>
      <c r="BH65"/>
      <c r="BI65"/>
      <c r="BJ65"/>
      <c r="BP65" s="12">
        <v>1197</v>
      </c>
      <c r="BQ65" s="12">
        <v>1497</v>
      </c>
      <c r="BR65" s="32">
        <v>0.444</v>
      </c>
      <c r="BS65" s="33">
        <v>0.887</v>
      </c>
      <c r="BT65" s="34">
        <f t="shared" si="37"/>
        <v>1859.307</v>
      </c>
      <c r="BU65" s="12">
        <v>1</v>
      </c>
      <c r="BV65" s="12">
        <v>0.89</v>
      </c>
      <c r="BW65" s="12">
        <v>4.01</v>
      </c>
      <c r="BX65" s="35">
        <f t="shared" si="38"/>
        <v>4.5689</v>
      </c>
      <c r="BY65" s="12">
        <v>1.225</v>
      </c>
      <c r="BZ65" s="12">
        <v>0.5</v>
      </c>
      <c r="CA65" s="36">
        <f t="shared" si="39"/>
        <v>5203.17999828375</v>
      </c>
      <c r="CB65"/>
      <c r="CC65"/>
      <c r="CD65"/>
      <c r="CE65"/>
    </row>
    <row r="66" s="1" customFormat="1" customHeight="1" spans="26:83">
      <c r="Z66" s="12">
        <v>1197</v>
      </c>
      <c r="AA66" s="12">
        <v>1354</v>
      </c>
      <c r="AB66" s="32">
        <v>0.577</v>
      </c>
      <c r="AC66" s="33">
        <v>1.153</v>
      </c>
      <c r="AD66" s="34">
        <f t="shared" si="31"/>
        <v>2251.831</v>
      </c>
      <c r="AE66" s="12">
        <v>1</v>
      </c>
      <c r="AF66" s="12">
        <v>0.89</v>
      </c>
      <c r="AG66" s="12">
        <v>3.21</v>
      </c>
      <c r="AH66" s="35">
        <f t="shared" si="32"/>
        <v>3.8569</v>
      </c>
      <c r="AI66" s="12">
        <v>1.225</v>
      </c>
      <c r="AJ66" s="12">
        <v>0.5</v>
      </c>
      <c r="AK66" s="36">
        <f t="shared" si="33"/>
        <v>5319.61577763875</v>
      </c>
      <c r="AL66"/>
      <c r="AM66"/>
      <c r="AN66"/>
      <c r="AO66"/>
      <c r="AU66" s="12">
        <v>1197</v>
      </c>
      <c r="AV66" s="12">
        <v>1497</v>
      </c>
      <c r="AW66" s="32">
        <v>0.577</v>
      </c>
      <c r="AX66" s="33">
        <v>1.153</v>
      </c>
      <c r="AY66" s="34">
        <f t="shared" si="34"/>
        <v>2416.71</v>
      </c>
      <c r="AZ66" s="12">
        <v>1</v>
      </c>
      <c r="BA66" s="12">
        <v>0.89</v>
      </c>
      <c r="BB66" s="12">
        <v>3.21</v>
      </c>
      <c r="BC66" s="35">
        <f t="shared" si="35"/>
        <v>3.8569</v>
      </c>
      <c r="BD66" s="12">
        <v>1.225</v>
      </c>
      <c r="BE66" s="12">
        <v>0.5</v>
      </c>
      <c r="BF66" s="36">
        <f t="shared" si="36"/>
        <v>5709.1178893875</v>
      </c>
      <c r="BG66"/>
      <c r="BH66"/>
      <c r="BI66"/>
      <c r="BJ66"/>
      <c r="BP66" s="12">
        <v>1197</v>
      </c>
      <c r="BQ66" s="12">
        <v>1497</v>
      </c>
      <c r="BR66" s="32">
        <v>0.577</v>
      </c>
      <c r="BS66" s="33">
        <v>1.153</v>
      </c>
      <c r="BT66" s="34">
        <f t="shared" si="37"/>
        <v>2416.71</v>
      </c>
      <c r="BU66" s="12">
        <v>1</v>
      </c>
      <c r="BV66" s="12">
        <v>0.89</v>
      </c>
      <c r="BW66" s="12">
        <v>4.01</v>
      </c>
      <c r="BX66" s="35">
        <f t="shared" si="38"/>
        <v>4.5689</v>
      </c>
      <c r="BY66" s="12">
        <v>1.225</v>
      </c>
      <c r="BZ66" s="12">
        <v>0.5</v>
      </c>
      <c r="CA66" s="36">
        <f t="shared" si="39"/>
        <v>6763.0451203875</v>
      </c>
      <c r="CB66"/>
      <c r="CC66"/>
      <c r="CD66"/>
      <c r="CE66"/>
    </row>
    <row r="67" s="1" customFormat="1" customHeight="1" spans="26:83">
      <c r="Z67" s="12">
        <v>1197</v>
      </c>
      <c r="AA67" s="12">
        <v>1354</v>
      </c>
      <c r="AB67" s="32">
        <v>0.444</v>
      </c>
      <c r="AC67" s="33">
        <v>0.887</v>
      </c>
      <c r="AD67" s="34">
        <f t="shared" si="31"/>
        <v>1732.466</v>
      </c>
      <c r="AE67" s="12">
        <v>1</v>
      </c>
      <c r="AF67" s="12">
        <v>0.89</v>
      </c>
      <c r="AG67" s="12">
        <v>3.21</v>
      </c>
      <c r="AH67" s="35">
        <f t="shared" si="32"/>
        <v>3.8569</v>
      </c>
      <c r="AI67" s="12">
        <v>1.225</v>
      </c>
      <c r="AJ67" s="12">
        <v>0.5</v>
      </c>
      <c r="AK67" s="36">
        <f t="shared" si="33"/>
        <v>4092.6932206825</v>
      </c>
      <c r="AL67"/>
      <c r="AM67"/>
      <c r="AN67"/>
      <c r="AO67"/>
      <c r="AU67" s="12">
        <v>1197</v>
      </c>
      <c r="AV67" s="12">
        <v>1497</v>
      </c>
      <c r="AW67" s="32">
        <v>0.444</v>
      </c>
      <c r="AX67" s="33">
        <v>0.887</v>
      </c>
      <c r="AY67" s="34">
        <f t="shared" si="34"/>
        <v>1859.307</v>
      </c>
      <c r="AZ67" s="12">
        <v>1</v>
      </c>
      <c r="BA67" s="12">
        <v>0.89</v>
      </c>
      <c r="BB67" s="12">
        <v>3.21</v>
      </c>
      <c r="BC67" s="35">
        <f t="shared" si="35"/>
        <v>3.8569</v>
      </c>
      <c r="BD67" s="12">
        <v>1.225</v>
      </c>
      <c r="BE67" s="12">
        <v>0.5</v>
      </c>
      <c r="BF67" s="36">
        <f t="shared" si="36"/>
        <v>4392.33621558375</v>
      </c>
      <c r="BG67"/>
      <c r="BH67"/>
      <c r="BI67"/>
      <c r="BJ67"/>
      <c r="BP67" s="12">
        <v>1197</v>
      </c>
      <c r="BQ67" s="12">
        <v>1497</v>
      </c>
      <c r="BR67" s="32">
        <v>0.444</v>
      </c>
      <c r="BS67" s="33">
        <v>0.887</v>
      </c>
      <c r="BT67" s="34">
        <f t="shared" si="37"/>
        <v>1859.307</v>
      </c>
      <c r="BU67" s="12">
        <v>1</v>
      </c>
      <c r="BV67" s="12">
        <v>0.89</v>
      </c>
      <c r="BW67" s="12">
        <v>4.01</v>
      </c>
      <c r="BX67" s="35">
        <f t="shared" si="38"/>
        <v>4.5689</v>
      </c>
      <c r="BY67" s="12">
        <v>1.225</v>
      </c>
      <c r="BZ67" s="12">
        <v>0.5</v>
      </c>
      <c r="CA67" s="36">
        <f t="shared" si="39"/>
        <v>5203.17999828375</v>
      </c>
      <c r="CB67"/>
      <c r="CC67"/>
      <c r="CD67"/>
      <c r="CE67"/>
    </row>
    <row r="68" s="1" customFormat="1" customHeight="1" spans="26:83">
      <c r="Z68" s="12">
        <v>1197</v>
      </c>
      <c r="AA68" s="12">
        <v>1354</v>
      </c>
      <c r="AB68" s="32">
        <v>0.577</v>
      </c>
      <c r="AC68" s="33">
        <v>1.153</v>
      </c>
      <c r="AD68" s="34">
        <f t="shared" si="31"/>
        <v>2251.831</v>
      </c>
      <c r="AE68" s="12">
        <v>1</v>
      </c>
      <c r="AF68" s="12">
        <v>0.89</v>
      </c>
      <c r="AG68" s="12">
        <v>3.21</v>
      </c>
      <c r="AH68" s="35">
        <f t="shared" si="32"/>
        <v>3.8569</v>
      </c>
      <c r="AI68" s="12">
        <v>1.225</v>
      </c>
      <c r="AJ68" s="12">
        <v>0.5</v>
      </c>
      <c r="AK68" s="36">
        <f t="shared" si="33"/>
        <v>5319.61577763875</v>
      </c>
      <c r="AL68"/>
      <c r="AM68"/>
      <c r="AN68"/>
      <c r="AO68"/>
      <c r="AU68" s="12">
        <v>1197</v>
      </c>
      <c r="AV68" s="12">
        <v>1497</v>
      </c>
      <c r="AW68" s="32">
        <v>0.577</v>
      </c>
      <c r="AX68" s="33">
        <v>1.153</v>
      </c>
      <c r="AY68" s="34">
        <f t="shared" si="34"/>
        <v>2416.71</v>
      </c>
      <c r="AZ68" s="12">
        <v>1</v>
      </c>
      <c r="BA68" s="12">
        <v>0.89</v>
      </c>
      <c r="BB68" s="12">
        <v>3.21</v>
      </c>
      <c r="BC68" s="35">
        <f t="shared" si="35"/>
        <v>3.8569</v>
      </c>
      <c r="BD68" s="12">
        <v>1.225</v>
      </c>
      <c r="BE68" s="12">
        <v>0.5</v>
      </c>
      <c r="BF68" s="36">
        <f t="shared" si="36"/>
        <v>5709.1178893875</v>
      </c>
      <c r="BG68"/>
      <c r="BH68"/>
      <c r="BI68"/>
      <c r="BJ68"/>
      <c r="BP68" s="12">
        <v>1197</v>
      </c>
      <c r="BQ68" s="12">
        <v>1497</v>
      </c>
      <c r="BR68" s="32">
        <v>0.577</v>
      </c>
      <c r="BS68" s="33">
        <v>1.153</v>
      </c>
      <c r="BT68" s="34">
        <f t="shared" si="37"/>
        <v>2416.71</v>
      </c>
      <c r="BU68" s="12">
        <v>1</v>
      </c>
      <c r="BV68" s="12">
        <v>0.89</v>
      </c>
      <c r="BW68" s="12">
        <v>4.01</v>
      </c>
      <c r="BX68" s="35">
        <f t="shared" si="38"/>
        <v>4.5689</v>
      </c>
      <c r="BY68" s="12">
        <v>1.225</v>
      </c>
      <c r="BZ68" s="12">
        <v>0.5</v>
      </c>
      <c r="CA68" s="36">
        <f t="shared" si="39"/>
        <v>6763.0451203875</v>
      </c>
      <c r="CB68"/>
      <c r="CC68"/>
      <c r="CD68"/>
      <c r="CE68"/>
    </row>
    <row r="69" s="1" customFormat="1" customHeight="1" spans="26:83">
      <c r="Z69" s="12">
        <v>1197</v>
      </c>
      <c r="AA69" s="12">
        <v>1354</v>
      </c>
      <c r="AB69" s="32">
        <v>4.04</v>
      </c>
      <c r="AC69" s="33">
        <v>8.09</v>
      </c>
      <c r="AD69" s="34">
        <f t="shared" si="31"/>
        <v>15789.74</v>
      </c>
      <c r="AE69" s="12">
        <v>2.2</v>
      </c>
      <c r="AF69" s="12">
        <v>0.89</v>
      </c>
      <c r="AG69" s="12">
        <v>3.21</v>
      </c>
      <c r="AH69" s="35">
        <f t="shared" si="32"/>
        <v>3.8569</v>
      </c>
      <c r="AI69" s="12">
        <v>1.225</v>
      </c>
      <c r="AJ69" s="12">
        <v>0.5</v>
      </c>
      <c r="AK69" s="36">
        <f t="shared" si="33"/>
        <v>82062.006457585</v>
      </c>
      <c r="AL69"/>
      <c r="AM69"/>
      <c r="AN69"/>
      <c r="AO69"/>
      <c r="AU69" s="12">
        <v>1197</v>
      </c>
      <c r="AV69" s="12">
        <v>1497</v>
      </c>
      <c r="AW69" s="32">
        <v>4.04</v>
      </c>
      <c r="AX69" s="33">
        <v>8.09</v>
      </c>
      <c r="AY69" s="34">
        <f t="shared" si="34"/>
        <v>16946.61</v>
      </c>
      <c r="AZ69" s="12">
        <v>2.2</v>
      </c>
      <c r="BA69" s="12">
        <v>0.89</v>
      </c>
      <c r="BB69" s="12">
        <v>3.21</v>
      </c>
      <c r="BC69" s="35">
        <f t="shared" si="35"/>
        <v>3.8569</v>
      </c>
      <c r="BD69" s="12">
        <v>1.225</v>
      </c>
      <c r="BE69" s="12">
        <v>0.5</v>
      </c>
      <c r="BF69" s="36">
        <f t="shared" si="36"/>
        <v>88074.4596968775</v>
      </c>
      <c r="BG69"/>
      <c r="BH69"/>
      <c r="BI69"/>
      <c r="BJ69"/>
      <c r="BP69" s="12">
        <v>1197</v>
      </c>
      <c r="BQ69" s="12">
        <v>1497</v>
      </c>
      <c r="BR69" s="32">
        <v>4.04</v>
      </c>
      <c r="BS69" s="33">
        <v>8.09</v>
      </c>
      <c r="BT69" s="34">
        <f t="shared" si="37"/>
        <v>16946.61</v>
      </c>
      <c r="BU69" s="12">
        <v>2.2</v>
      </c>
      <c r="BV69" s="12">
        <v>0.89</v>
      </c>
      <c r="BW69" s="12">
        <v>4.01</v>
      </c>
      <c r="BX69" s="35">
        <f t="shared" si="38"/>
        <v>4.5689</v>
      </c>
      <c r="BY69" s="12">
        <v>1.225</v>
      </c>
      <c r="BZ69" s="12">
        <v>0.5</v>
      </c>
      <c r="CA69" s="36">
        <f t="shared" si="39"/>
        <v>104333.376263077</v>
      </c>
      <c r="CB69"/>
      <c r="CC69"/>
      <c r="CD69"/>
      <c r="CE69"/>
    </row>
    <row r="70" s="1" customFormat="1" customHeight="1" spans="26:83">
      <c r="Z70" s="12">
        <v>1197</v>
      </c>
      <c r="AA70" s="12">
        <v>1354</v>
      </c>
      <c r="AB70" s="32">
        <v>6.07</v>
      </c>
      <c r="AC70" s="33">
        <v>12.13</v>
      </c>
      <c r="AD70" s="34">
        <f t="shared" si="31"/>
        <v>23689.81</v>
      </c>
      <c r="AE70" s="12">
        <v>2.2</v>
      </c>
      <c r="AF70" s="12">
        <v>0.89</v>
      </c>
      <c r="AG70" s="12">
        <v>3.21</v>
      </c>
      <c r="AH70" s="35">
        <f t="shared" si="32"/>
        <v>3.8569</v>
      </c>
      <c r="AI70" s="12">
        <v>1.225</v>
      </c>
      <c r="AJ70" s="12">
        <v>0.5</v>
      </c>
      <c r="AK70" s="36">
        <f t="shared" si="33"/>
        <v>123120.034984678</v>
      </c>
      <c r="AL70"/>
      <c r="AM70"/>
      <c r="AN70"/>
      <c r="AO70"/>
      <c r="AU70" s="12">
        <v>1197</v>
      </c>
      <c r="AV70" s="12">
        <v>1497</v>
      </c>
      <c r="AW70" s="32">
        <v>6.07</v>
      </c>
      <c r="AX70" s="33">
        <v>12.13</v>
      </c>
      <c r="AY70" s="34">
        <f t="shared" si="34"/>
        <v>25424.4</v>
      </c>
      <c r="AZ70" s="12">
        <v>2.2</v>
      </c>
      <c r="BA70" s="12">
        <v>0.89</v>
      </c>
      <c r="BB70" s="12">
        <v>3.21</v>
      </c>
      <c r="BC70" s="35">
        <f t="shared" si="35"/>
        <v>3.8569</v>
      </c>
      <c r="BD70" s="12">
        <v>1.225</v>
      </c>
      <c r="BE70" s="12">
        <v>0.5</v>
      </c>
      <c r="BF70" s="36">
        <f t="shared" si="36"/>
        <v>132134.9988651</v>
      </c>
      <c r="BG70"/>
      <c r="BH70"/>
      <c r="BI70"/>
      <c r="BJ70"/>
      <c r="BP70" s="12">
        <v>1197</v>
      </c>
      <c r="BQ70" s="12">
        <v>1497</v>
      </c>
      <c r="BR70" s="32">
        <v>6.07</v>
      </c>
      <c r="BS70" s="33">
        <v>12.13</v>
      </c>
      <c r="BT70" s="34">
        <f t="shared" si="37"/>
        <v>25424.4</v>
      </c>
      <c r="BU70" s="12">
        <v>2.2</v>
      </c>
      <c r="BV70" s="12">
        <v>0.89</v>
      </c>
      <c r="BW70" s="12">
        <v>4.01</v>
      </c>
      <c r="BX70" s="35">
        <f t="shared" si="38"/>
        <v>4.5689</v>
      </c>
      <c r="BY70" s="12">
        <v>1.225</v>
      </c>
      <c r="BZ70" s="12">
        <v>0.5</v>
      </c>
      <c r="CA70" s="36">
        <f t="shared" si="39"/>
        <v>156527.6767131</v>
      </c>
      <c r="CB70"/>
      <c r="CC70"/>
      <c r="CD70"/>
      <c r="CE70"/>
    </row>
    <row r="71" s="1" customFormat="1" customHeight="1" spans="26:83">
      <c r="Z71" s="37" t="s">
        <v>41</v>
      </c>
      <c r="AA71" s="37"/>
      <c r="AB71" s="37"/>
      <c r="AC71" s="37"/>
      <c r="AD71" s="37"/>
      <c r="AE71" s="38">
        <f>SUM(AK57:AK70)</f>
        <v>261655.89543219</v>
      </c>
      <c r="AF71" s="38"/>
      <c r="AG71" s="38"/>
      <c r="AH71" s="38"/>
      <c r="AI71" s="38"/>
      <c r="AJ71" s="38"/>
      <c r="AK71" s="38"/>
      <c r="AL71"/>
      <c r="AM71"/>
      <c r="AN71"/>
      <c r="AO71"/>
      <c r="AU71" s="37" t="s">
        <v>41</v>
      </c>
      <c r="AV71" s="37"/>
      <c r="AW71" s="37"/>
      <c r="AX71" s="37"/>
      <c r="AY71" s="37"/>
      <c r="AZ71" s="38">
        <f>SUM(BF57:BF70)</f>
        <v>280818.183191805</v>
      </c>
      <c r="BA71" s="38"/>
      <c r="BB71" s="38"/>
      <c r="BC71" s="38"/>
      <c r="BD71" s="38"/>
      <c r="BE71" s="38"/>
      <c r="BF71" s="38"/>
      <c r="BG71"/>
      <c r="BH71"/>
      <c r="BI71"/>
      <c r="BJ71"/>
      <c r="BP71" s="37" t="s">
        <v>41</v>
      </c>
      <c r="BQ71" s="37"/>
      <c r="BR71" s="37"/>
      <c r="BS71" s="37"/>
      <c r="BT71" s="37"/>
      <c r="BU71" s="38">
        <f>SUM(CA57:CA70)</f>
        <v>332658.403688205</v>
      </c>
      <c r="BV71" s="38"/>
      <c r="BW71" s="38"/>
      <c r="BX71" s="38"/>
      <c r="BY71" s="38"/>
      <c r="BZ71" s="38"/>
      <c r="CA71" s="38"/>
      <c r="CB71"/>
      <c r="CC71"/>
      <c r="CD71"/>
      <c r="CE71"/>
    </row>
    <row r="72" s="1" customFormat="1" customHeight="1" spans="26:83">
      <c r="Z72" s="37"/>
      <c r="AA72" s="37"/>
      <c r="AB72" s="37"/>
      <c r="AC72" s="37"/>
      <c r="AD72" s="37"/>
      <c r="AE72" s="38"/>
      <c r="AF72" s="38"/>
      <c r="AG72" s="38"/>
      <c r="AH72" s="38"/>
      <c r="AI72" s="38"/>
      <c r="AJ72" s="38"/>
      <c r="AK72" s="38"/>
      <c r="AL72"/>
      <c r="AM72"/>
      <c r="AN72"/>
      <c r="AO72"/>
      <c r="AU72" s="37"/>
      <c r="AV72" s="37"/>
      <c r="AW72" s="37"/>
      <c r="AX72" s="37"/>
      <c r="AY72" s="37"/>
      <c r="AZ72" s="38"/>
      <c r="BA72" s="38"/>
      <c r="BB72" s="38"/>
      <c r="BC72" s="38"/>
      <c r="BD72" s="38"/>
      <c r="BE72" s="38"/>
      <c r="BF72" s="38"/>
      <c r="BG72"/>
      <c r="BH72"/>
      <c r="BI72"/>
      <c r="BJ72"/>
      <c r="BP72" s="37"/>
      <c r="BQ72" s="37"/>
      <c r="BR72" s="37"/>
      <c r="BS72" s="37"/>
      <c r="BT72" s="37"/>
      <c r="BU72" s="38"/>
      <c r="BV72" s="38"/>
      <c r="BW72" s="38"/>
      <c r="BX72" s="38"/>
      <c r="BY72" s="38"/>
      <c r="BZ72" s="38"/>
      <c r="CA72" s="38"/>
      <c r="CB72"/>
      <c r="CC72"/>
      <c r="CD72"/>
      <c r="CE72"/>
    </row>
    <row r="73" s="1" customFormat="1" customHeight="1" spans="26:83">
      <c r="Z73" s="37"/>
      <c r="AA73" s="37"/>
      <c r="AB73" s="37"/>
      <c r="AC73" s="37"/>
      <c r="AD73" s="37"/>
      <c r="AE73" s="38"/>
      <c r="AF73" s="38"/>
      <c r="AG73" s="38"/>
      <c r="AH73" s="38"/>
      <c r="AI73" s="38"/>
      <c r="AJ73" s="38"/>
      <c r="AK73" s="38"/>
      <c r="AL73"/>
      <c r="AM73"/>
      <c r="AN73"/>
      <c r="AO73"/>
      <c r="AU73" s="37"/>
      <c r="AV73" s="37"/>
      <c r="AW73" s="37"/>
      <c r="AX73" s="37"/>
      <c r="AY73" s="37"/>
      <c r="AZ73" s="38"/>
      <c r="BA73" s="38"/>
      <c r="BB73" s="38"/>
      <c r="BC73" s="38"/>
      <c r="BD73" s="38"/>
      <c r="BE73" s="38"/>
      <c r="BF73" s="38"/>
      <c r="BG73"/>
      <c r="BH73"/>
      <c r="BI73"/>
      <c r="BJ73"/>
      <c r="BP73" s="37"/>
      <c r="BQ73" s="37"/>
      <c r="BR73" s="37"/>
      <c r="BS73" s="37"/>
      <c r="BT73" s="37"/>
      <c r="BU73" s="38"/>
      <c r="BV73" s="38"/>
      <c r="BW73" s="38"/>
      <c r="BX73" s="38"/>
      <c r="BY73" s="38"/>
      <c r="BZ73" s="38"/>
      <c r="CA73" s="38"/>
      <c r="CB73"/>
      <c r="CC73"/>
      <c r="CD73"/>
      <c r="CE73"/>
    </row>
    <row r="74" s="1" customFormat="1" customHeight="1" spans="26:83">
      <c r="Z74" s="39" t="s">
        <v>28</v>
      </c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/>
      <c r="AM74"/>
      <c r="AN74"/>
      <c r="AO74"/>
      <c r="AU74" s="39" t="s">
        <v>28</v>
      </c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/>
      <c r="BH74"/>
      <c r="BI74"/>
      <c r="BJ74"/>
      <c r="BP74" s="39" t="s">
        <v>28</v>
      </c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/>
      <c r="CC74"/>
      <c r="CD74"/>
      <c r="CE74"/>
    </row>
    <row r="75" s="1" customFormat="1" customHeight="1" spans="26:83">
      <c r="Z75" s="15" t="s">
        <v>6</v>
      </c>
      <c r="AA75" s="15"/>
      <c r="AB75" s="15"/>
      <c r="AC75" s="15"/>
      <c r="AD75" s="15"/>
      <c r="AE75" s="9" t="s">
        <v>32</v>
      </c>
      <c r="AF75" s="9"/>
      <c r="AG75" s="9"/>
      <c r="AH75" s="9"/>
      <c r="AI75" s="10" t="s">
        <v>33</v>
      </c>
      <c r="AJ75" s="10"/>
      <c r="AK75" s="40" t="s">
        <v>12</v>
      </c>
      <c r="AL75"/>
      <c r="AM75"/>
      <c r="AN75"/>
      <c r="AO75"/>
      <c r="AU75" s="15" t="s">
        <v>6</v>
      </c>
      <c r="AV75" s="15"/>
      <c r="AW75" s="15"/>
      <c r="AX75" s="15"/>
      <c r="AY75" s="15"/>
      <c r="AZ75" s="9" t="s">
        <v>32</v>
      </c>
      <c r="BA75" s="9"/>
      <c r="BB75" s="9"/>
      <c r="BC75" s="9"/>
      <c r="BD75" s="10" t="s">
        <v>33</v>
      </c>
      <c r="BE75" s="10"/>
      <c r="BF75" s="40" t="s">
        <v>12</v>
      </c>
      <c r="BG75"/>
      <c r="BH75"/>
      <c r="BI75"/>
      <c r="BJ75"/>
      <c r="BP75" s="15" t="s">
        <v>6</v>
      </c>
      <c r="BQ75" s="15"/>
      <c r="BR75" s="15"/>
      <c r="BS75" s="15"/>
      <c r="BT75" s="15"/>
      <c r="BU75" s="9" t="s">
        <v>32</v>
      </c>
      <c r="BV75" s="9"/>
      <c r="BW75" s="9"/>
      <c r="BX75" s="9"/>
      <c r="BY75" s="10" t="s">
        <v>33</v>
      </c>
      <c r="BZ75" s="10"/>
      <c r="CA75" s="40" t="s">
        <v>12</v>
      </c>
      <c r="CB75"/>
      <c r="CC75"/>
      <c r="CD75"/>
      <c r="CE75"/>
    </row>
    <row r="76" s="1" customFormat="1" customHeight="1" spans="26:83">
      <c r="Z76" s="15" t="s">
        <v>42</v>
      </c>
      <c r="AA76" s="15" t="s">
        <v>43</v>
      </c>
      <c r="AB76" s="15" t="s">
        <v>44</v>
      </c>
      <c r="AC76" s="15" t="s">
        <v>45</v>
      </c>
      <c r="AD76" s="15" t="s">
        <v>6</v>
      </c>
      <c r="AE76" s="9" t="s">
        <v>37</v>
      </c>
      <c r="AF76" s="9" t="s">
        <v>24</v>
      </c>
      <c r="AG76" s="9" t="s">
        <v>23</v>
      </c>
      <c r="AH76" s="35" t="s">
        <v>25</v>
      </c>
      <c r="AI76" s="10" t="s">
        <v>46</v>
      </c>
      <c r="AJ76" s="10" t="s">
        <v>47</v>
      </c>
      <c r="AK76" s="40"/>
      <c r="AL76"/>
      <c r="AM76"/>
      <c r="AN76"/>
      <c r="AO76"/>
      <c r="AU76" s="15" t="s">
        <v>42</v>
      </c>
      <c r="AV76" s="15" t="s">
        <v>43</v>
      </c>
      <c r="AW76" s="15" t="s">
        <v>44</v>
      </c>
      <c r="AX76" s="15" t="s">
        <v>45</v>
      </c>
      <c r="AY76" s="15" t="s">
        <v>6</v>
      </c>
      <c r="AZ76" s="9" t="s">
        <v>37</v>
      </c>
      <c r="BA76" s="9" t="s">
        <v>24</v>
      </c>
      <c r="BB76" s="9" t="s">
        <v>23</v>
      </c>
      <c r="BC76" s="35" t="s">
        <v>25</v>
      </c>
      <c r="BD76" s="10" t="s">
        <v>46</v>
      </c>
      <c r="BE76" s="10" t="s">
        <v>47</v>
      </c>
      <c r="BF76" s="40"/>
      <c r="BG76"/>
      <c r="BH76"/>
      <c r="BI76"/>
      <c r="BJ76"/>
      <c r="BP76" s="15" t="s">
        <v>42</v>
      </c>
      <c r="BQ76" s="15" t="s">
        <v>43</v>
      </c>
      <c r="BR76" s="15" t="s">
        <v>44</v>
      </c>
      <c r="BS76" s="15" t="s">
        <v>45</v>
      </c>
      <c r="BT76" s="15" t="s">
        <v>6</v>
      </c>
      <c r="BU76" s="9" t="s">
        <v>37</v>
      </c>
      <c r="BV76" s="9" t="s">
        <v>24</v>
      </c>
      <c r="BW76" s="9" t="s">
        <v>23</v>
      </c>
      <c r="BX76" s="35" t="s">
        <v>25</v>
      </c>
      <c r="BY76" s="10" t="s">
        <v>46</v>
      </c>
      <c r="BZ76" s="10" t="s">
        <v>47</v>
      </c>
      <c r="CA76" s="40"/>
      <c r="CB76"/>
      <c r="CC76"/>
      <c r="CD76"/>
      <c r="CE76"/>
    </row>
    <row r="77" s="1" customFormat="1" customHeight="1" spans="26:83">
      <c r="Z77" s="12">
        <v>34993</v>
      </c>
      <c r="AA77" s="13">
        <v>0.168</v>
      </c>
      <c r="AB77" s="12">
        <v>1</v>
      </c>
      <c r="AC77" s="12">
        <v>0</v>
      </c>
      <c r="AD77" s="15">
        <f t="shared" ref="AD77:AD86" si="40">Z77*AA77*AB77+AC77</f>
        <v>5878.824</v>
      </c>
      <c r="AE77" s="12">
        <v>1</v>
      </c>
      <c r="AF77" s="12">
        <v>2.04</v>
      </c>
      <c r="AG77" s="12">
        <v>0.98</v>
      </c>
      <c r="AH77" s="35">
        <f t="shared" ref="AH77:AH86" si="41">AF77*AG77+1</f>
        <v>2.9992</v>
      </c>
      <c r="AI77" s="12">
        <v>0.9</v>
      </c>
      <c r="AJ77" s="10">
        <v>0.5</v>
      </c>
      <c r="AK77" s="41">
        <f t="shared" ref="AK77:AK86" si="42">AD77*AE77*AH77*AI77*AJ77</f>
        <v>7934.29602336</v>
      </c>
      <c r="AL77"/>
      <c r="AM77"/>
      <c r="AN77"/>
      <c r="AO77"/>
      <c r="AU77" s="12">
        <v>40871</v>
      </c>
      <c r="AV77" s="13">
        <v>0.168</v>
      </c>
      <c r="AW77" s="12">
        <v>1</v>
      </c>
      <c r="AX77" s="12">
        <v>0</v>
      </c>
      <c r="AY77" s="15">
        <f t="shared" ref="AY77:AY86" si="43">AU77*AV77*AW77+AX77</f>
        <v>6866.328</v>
      </c>
      <c r="AZ77" s="12">
        <v>1</v>
      </c>
      <c r="BA77" s="12">
        <v>2.04</v>
      </c>
      <c r="BB77" s="12">
        <v>0.98</v>
      </c>
      <c r="BC77" s="35">
        <f t="shared" ref="BC77:BC86" si="44">BA77*BB77+1</f>
        <v>2.9992</v>
      </c>
      <c r="BD77" s="12">
        <v>0.9</v>
      </c>
      <c r="BE77" s="10">
        <v>0.5</v>
      </c>
      <c r="BF77" s="41">
        <f t="shared" ref="BF77:BF86" si="45">AY77*AZ77*BC77*BD77*BE77</f>
        <v>9267.07092192</v>
      </c>
      <c r="BG77"/>
      <c r="BH77"/>
      <c r="BI77"/>
      <c r="BJ77"/>
      <c r="BP77" s="12">
        <v>40871</v>
      </c>
      <c r="BQ77" s="13">
        <v>0.1989</v>
      </c>
      <c r="BR77" s="12">
        <v>1</v>
      </c>
      <c r="BS77" s="12">
        <v>0</v>
      </c>
      <c r="BT77" s="15">
        <f t="shared" ref="BT77:BT86" si="46">BP77*BQ77*BR77+BS77</f>
        <v>8129.2419</v>
      </c>
      <c r="BU77" s="12">
        <v>1</v>
      </c>
      <c r="BV77" s="12">
        <v>2.84</v>
      </c>
      <c r="BW77" s="12">
        <v>0.98</v>
      </c>
      <c r="BX77" s="35">
        <f t="shared" ref="BX77:BX86" si="47">BV77*BW77+1</f>
        <v>3.7832</v>
      </c>
      <c r="BY77" s="12">
        <v>0.9</v>
      </c>
      <c r="BZ77" s="10">
        <v>0.5</v>
      </c>
      <c r="CA77" s="41">
        <f t="shared" ref="CA77:CA86" si="48">BT77*BU77*BX77*BY77*BZ77</f>
        <v>13839.546580236</v>
      </c>
      <c r="CB77"/>
      <c r="CC77"/>
      <c r="CD77"/>
      <c r="CE77"/>
    </row>
    <row r="78" s="1" customFormat="1" customHeight="1" spans="26:83">
      <c r="Z78" s="12">
        <v>34993</v>
      </c>
      <c r="AA78" s="13">
        <v>0.168</v>
      </c>
      <c r="AB78" s="12">
        <v>1</v>
      </c>
      <c r="AC78" s="12">
        <v>0</v>
      </c>
      <c r="AD78" s="15">
        <f t="shared" si="40"/>
        <v>5878.824</v>
      </c>
      <c r="AE78" s="12">
        <v>1</v>
      </c>
      <c r="AF78" s="12">
        <v>2.04</v>
      </c>
      <c r="AG78" s="12">
        <v>0.98</v>
      </c>
      <c r="AH78" s="35">
        <f t="shared" si="41"/>
        <v>2.9992</v>
      </c>
      <c r="AI78" s="12">
        <v>0.9</v>
      </c>
      <c r="AJ78" s="10">
        <v>0.5</v>
      </c>
      <c r="AK78" s="41">
        <f t="shared" si="42"/>
        <v>7934.29602336</v>
      </c>
      <c r="AL78"/>
      <c r="AM78"/>
      <c r="AN78"/>
      <c r="AO78"/>
      <c r="AU78" s="12">
        <v>40871</v>
      </c>
      <c r="AV78" s="13">
        <v>0.168</v>
      </c>
      <c r="AW78" s="12">
        <v>1</v>
      </c>
      <c r="AX78" s="12">
        <v>0</v>
      </c>
      <c r="AY78" s="15">
        <f t="shared" si="43"/>
        <v>6866.328</v>
      </c>
      <c r="AZ78" s="12">
        <v>1</v>
      </c>
      <c r="BA78" s="12">
        <v>2.04</v>
      </c>
      <c r="BB78" s="12">
        <v>0.98</v>
      </c>
      <c r="BC78" s="35">
        <f t="shared" si="44"/>
        <v>2.9992</v>
      </c>
      <c r="BD78" s="12">
        <v>0.9</v>
      </c>
      <c r="BE78" s="10">
        <v>0.5</v>
      </c>
      <c r="BF78" s="41">
        <f t="shared" si="45"/>
        <v>9267.07092192</v>
      </c>
      <c r="BG78"/>
      <c r="BH78"/>
      <c r="BI78"/>
      <c r="BJ78"/>
      <c r="BP78" s="12">
        <v>40871</v>
      </c>
      <c r="BQ78" s="13">
        <v>0.1989</v>
      </c>
      <c r="BR78" s="12">
        <v>1</v>
      </c>
      <c r="BS78" s="12">
        <v>0</v>
      </c>
      <c r="BT78" s="15">
        <f t="shared" si="46"/>
        <v>8129.2419</v>
      </c>
      <c r="BU78" s="12">
        <v>1</v>
      </c>
      <c r="BV78" s="12">
        <v>2.84</v>
      </c>
      <c r="BW78" s="12">
        <v>0.98</v>
      </c>
      <c r="BX78" s="35">
        <f t="shared" si="47"/>
        <v>3.7832</v>
      </c>
      <c r="BY78" s="12">
        <v>0.9</v>
      </c>
      <c r="BZ78" s="10">
        <v>0.5</v>
      </c>
      <c r="CA78" s="41">
        <f t="shared" si="48"/>
        <v>13839.546580236</v>
      </c>
      <c r="CB78"/>
      <c r="CC78"/>
      <c r="CD78"/>
      <c r="CE78"/>
    </row>
    <row r="79" s="1" customFormat="1" customHeight="1" spans="26:83">
      <c r="Z79" s="12">
        <v>34993</v>
      </c>
      <c r="AA79" s="13">
        <v>0.168</v>
      </c>
      <c r="AB79" s="12">
        <v>1</v>
      </c>
      <c r="AC79" s="12">
        <v>0</v>
      </c>
      <c r="AD79" s="15">
        <f t="shared" si="40"/>
        <v>5878.824</v>
      </c>
      <c r="AE79" s="12">
        <v>1</v>
      </c>
      <c r="AF79" s="12">
        <v>2.04</v>
      </c>
      <c r="AG79" s="12">
        <v>0.98</v>
      </c>
      <c r="AH79" s="35">
        <f t="shared" si="41"/>
        <v>2.9992</v>
      </c>
      <c r="AI79" s="12">
        <v>0.9</v>
      </c>
      <c r="AJ79" s="10">
        <v>0.5</v>
      </c>
      <c r="AK79" s="41">
        <f t="shared" si="42"/>
        <v>7934.29602336</v>
      </c>
      <c r="AU79" s="12">
        <v>40871</v>
      </c>
      <c r="AV79" s="13">
        <v>0.168</v>
      </c>
      <c r="AW79" s="12">
        <v>1</v>
      </c>
      <c r="AX79" s="12">
        <v>0</v>
      </c>
      <c r="AY79" s="15">
        <f t="shared" si="43"/>
        <v>6866.328</v>
      </c>
      <c r="AZ79" s="12">
        <v>1</v>
      </c>
      <c r="BA79" s="12">
        <v>2.04</v>
      </c>
      <c r="BB79" s="12">
        <v>0.98</v>
      </c>
      <c r="BC79" s="35">
        <f t="shared" si="44"/>
        <v>2.9992</v>
      </c>
      <c r="BD79" s="12">
        <v>0.9</v>
      </c>
      <c r="BE79" s="10">
        <v>0.5</v>
      </c>
      <c r="BF79" s="41">
        <f t="shared" si="45"/>
        <v>9267.07092192</v>
      </c>
      <c r="BP79" s="12">
        <v>40871</v>
      </c>
      <c r="BQ79" s="13">
        <v>0.1989</v>
      </c>
      <c r="BR79" s="12">
        <v>1</v>
      </c>
      <c r="BS79" s="12">
        <v>0</v>
      </c>
      <c r="BT79" s="15">
        <f t="shared" si="46"/>
        <v>8129.2419</v>
      </c>
      <c r="BU79" s="12">
        <v>1</v>
      </c>
      <c r="BV79" s="12">
        <v>2.84</v>
      </c>
      <c r="BW79" s="12">
        <v>0.98</v>
      </c>
      <c r="BX79" s="35">
        <f t="shared" si="47"/>
        <v>3.7832</v>
      </c>
      <c r="BY79" s="12">
        <v>0.9</v>
      </c>
      <c r="BZ79" s="10">
        <v>0.5</v>
      </c>
      <c r="CA79" s="41">
        <f t="shared" si="48"/>
        <v>13839.546580236</v>
      </c>
    </row>
    <row r="80" s="1" customFormat="1" customHeight="1" spans="26:83">
      <c r="Z80" s="12">
        <v>34993</v>
      </c>
      <c r="AA80" s="13">
        <v>0.168</v>
      </c>
      <c r="AB80" s="12">
        <v>1</v>
      </c>
      <c r="AC80" s="12">
        <v>0</v>
      </c>
      <c r="AD80" s="15">
        <f t="shared" si="40"/>
        <v>5878.824</v>
      </c>
      <c r="AE80" s="12">
        <v>1</v>
      </c>
      <c r="AF80" s="12">
        <v>2.04</v>
      </c>
      <c r="AG80" s="12">
        <v>0.98</v>
      </c>
      <c r="AH80" s="35">
        <f t="shared" si="41"/>
        <v>2.9992</v>
      </c>
      <c r="AI80" s="12">
        <v>0.9</v>
      </c>
      <c r="AJ80" s="10">
        <v>0.5</v>
      </c>
      <c r="AK80" s="41">
        <f t="shared" si="42"/>
        <v>7934.29602336</v>
      </c>
      <c r="AU80" s="12">
        <v>40871</v>
      </c>
      <c r="AV80" s="13">
        <v>0.168</v>
      </c>
      <c r="AW80" s="12">
        <v>1</v>
      </c>
      <c r="AX80" s="12">
        <v>0</v>
      </c>
      <c r="AY80" s="15">
        <f t="shared" si="43"/>
        <v>6866.328</v>
      </c>
      <c r="AZ80" s="12">
        <v>1</v>
      </c>
      <c r="BA80" s="12">
        <v>2.04</v>
      </c>
      <c r="BB80" s="12">
        <v>0.98</v>
      </c>
      <c r="BC80" s="35">
        <f t="shared" si="44"/>
        <v>2.9992</v>
      </c>
      <c r="BD80" s="12">
        <v>0.9</v>
      </c>
      <c r="BE80" s="10">
        <v>0.5</v>
      </c>
      <c r="BF80" s="41">
        <f t="shared" si="45"/>
        <v>9267.07092192</v>
      </c>
      <c r="BP80" s="12">
        <v>40871</v>
      </c>
      <c r="BQ80" s="13">
        <v>0.1989</v>
      </c>
      <c r="BR80" s="12">
        <v>1</v>
      </c>
      <c r="BS80" s="12">
        <v>0</v>
      </c>
      <c r="BT80" s="15">
        <f t="shared" si="46"/>
        <v>8129.2419</v>
      </c>
      <c r="BU80" s="12">
        <v>1</v>
      </c>
      <c r="BV80" s="12">
        <v>2.84</v>
      </c>
      <c r="BW80" s="12">
        <v>0.98</v>
      </c>
      <c r="BX80" s="35">
        <f t="shared" si="47"/>
        <v>3.7832</v>
      </c>
      <c r="BY80" s="12">
        <v>0.9</v>
      </c>
      <c r="BZ80" s="10">
        <v>0.5</v>
      </c>
      <c r="CA80" s="41">
        <f t="shared" si="48"/>
        <v>13839.546580236</v>
      </c>
    </row>
    <row r="81" s="1" customFormat="1" customHeight="1" spans="1:83">
      <c r="Z81" s="12">
        <v>34993</v>
      </c>
      <c r="AA81" s="13">
        <v>0.168</v>
      </c>
      <c r="AB81" s="12">
        <v>1</v>
      </c>
      <c r="AC81" s="12">
        <v>0</v>
      </c>
      <c r="AD81" s="15">
        <f t="shared" si="40"/>
        <v>5878.824</v>
      </c>
      <c r="AE81" s="12">
        <v>1</v>
      </c>
      <c r="AF81" s="12">
        <v>2.04</v>
      </c>
      <c r="AG81" s="12">
        <v>0.98</v>
      </c>
      <c r="AH81" s="35">
        <f t="shared" si="41"/>
        <v>2.9992</v>
      </c>
      <c r="AI81" s="12">
        <v>0.9</v>
      </c>
      <c r="AJ81" s="10">
        <v>0.5</v>
      </c>
      <c r="AK81" s="41">
        <f t="shared" si="42"/>
        <v>7934.29602336</v>
      </c>
      <c r="AU81" s="12">
        <v>40871</v>
      </c>
      <c r="AV81" s="13">
        <v>0.168</v>
      </c>
      <c r="AW81" s="12">
        <v>1</v>
      </c>
      <c r="AX81" s="12">
        <v>0</v>
      </c>
      <c r="AY81" s="15">
        <f t="shared" si="43"/>
        <v>6866.328</v>
      </c>
      <c r="AZ81" s="12">
        <v>1</v>
      </c>
      <c r="BA81" s="12">
        <v>2.04</v>
      </c>
      <c r="BB81" s="12">
        <v>0.98</v>
      </c>
      <c r="BC81" s="35">
        <f t="shared" si="44"/>
        <v>2.9992</v>
      </c>
      <c r="BD81" s="12">
        <v>0.9</v>
      </c>
      <c r="BE81" s="10">
        <v>0.5</v>
      </c>
      <c r="BF81" s="41">
        <f t="shared" si="45"/>
        <v>9267.07092192</v>
      </c>
      <c r="BP81" s="12">
        <v>40871</v>
      </c>
      <c r="BQ81" s="13">
        <v>0.1989</v>
      </c>
      <c r="BR81" s="12">
        <v>1</v>
      </c>
      <c r="BS81" s="12">
        <v>0</v>
      </c>
      <c r="BT81" s="15">
        <f t="shared" si="46"/>
        <v>8129.2419</v>
      </c>
      <c r="BU81" s="12">
        <v>1</v>
      </c>
      <c r="BV81" s="12">
        <v>2.84</v>
      </c>
      <c r="BW81" s="12">
        <v>0.98</v>
      </c>
      <c r="BX81" s="35">
        <f t="shared" si="47"/>
        <v>3.7832</v>
      </c>
      <c r="BY81" s="12">
        <v>0.9</v>
      </c>
      <c r="BZ81" s="10">
        <v>0.5</v>
      </c>
      <c r="CA81" s="41">
        <f t="shared" si="48"/>
        <v>13839.546580236</v>
      </c>
    </row>
    <row r="82" s="1" customFormat="1" customHeight="1" spans="1:83">
      <c r="Z82" s="12">
        <v>34993</v>
      </c>
      <c r="AA82" s="13">
        <v>0.168</v>
      </c>
      <c r="AB82" s="12">
        <v>1</v>
      </c>
      <c r="AC82" s="12">
        <v>0</v>
      </c>
      <c r="AD82" s="15">
        <f t="shared" si="40"/>
        <v>5878.824</v>
      </c>
      <c r="AE82" s="12">
        <v>1</v>
      </c>
      <c r="AF82" s="12">
        <v>2.04</v>
      </c>
      <c r="AG82" s="12">
        <v>0.98</v>
      </c>
      <c r="AH82" s="35">
        <f t="shared" si="41"/>
        <v>2.9992</v>
      </c>
      <c r="AI82" s="12">
        <v>0.9</v>
      </c>
      <c r="AJ82" s="10">
        <v>0.5</v>
      </c>
      <c r="AK82" s="41">
        <f t="shared" si="42"/>
        <v>7934.29602336</v>
      </c>
      <c r="AU82" s="12">
        <v>40871</v>
      </c>
      <c r="AV82" s="13">
        <v>0.168</v>
      </c>
      <c r="AW82" s="12">
        <v>1</v>
      </c>
      <c r="AX82" s="12">
        <v>0</v>
      </c>
      <c r="AY82" s="15">
        <f t="shared" si="43"/>
        <v>6866.328</v>
      </c>
      <c r="AZ82" s="12">
        <v>1</v>
      </c>
      <c r="BA82" s="12">
        <v>2.04</v>
      </c>
      <c r="BB82" s="12">
        <v>0.98</v>
      </c>
      <c r="BC82" s="35">
        <f t="shared" si="44"/>
        <v>2.9992</v>
      </c>
      <c r="BD82" s="12">
        <v>0.9</v>
      </c>
      <c r="BE82" s="10">
        <v>0.5</v>
      </c>
      <c r="BF82" s="41">
        <f t="shared" si="45"/>
        <v>9267.07092192</v>
      </c>
      <c r="BP82" s="12">
        <v>40871</v>
      </c>
      <c r="BQ82" s="13">
        <v>0.1989</v>
      </c>
      <c r="BR82" s="12">
        <v>1</v>
      </c>
      <c r="BS82" s="12">
        <v>0</v>
      </c>
      <c r="BT82" s="15">
        <f t="shared" si="46"/>
        <v>8129.2419</v>
      </c>
      <c r="BU82" s="12">
        <v>1</v>
      </c>
      <c r="BV82" s="12">
        <v>2.84</v>
      </c>
      <c r="BW82" s="12">
        <v>0.98</v>
      </c>
      <c r="BX82" s="35">
        <f t="shared" si="47"/>
        <v>3.7832</v>
      </c>
      <c r="BY82" s="12">
        <v>0.9</v>
      </c>
      <c r="BZ82" s="10">
        <v>0.5</v>
      </c>
      <c r="CA82" s="41">
        <f t="shared" si="48"/>
        <v>13839.546580236</v>
      </c>
    </row>
    <row r="83" s="1" customFormat="1" customHeight="1" spans="1:83">
      <c r="Z83" s="12">
        <v>34993</v>
      </c>
      <c r="AA83" s="13">
        <v>0.168</v>
      </c>
      <c r="AB83" s="12">
        <v>1</v>
      </c>
      <c r="AC83" s="12">
        <v>0</v>
      </c>
      <c r="AD83" s="15">
        <f t="shared" si="40"/>
        <v>5878.824</v>
      </c>
      <c r="AE83" s="12">
        <v>1</v>
      </c>
      <c r="AF83" s="12">
        <v>2.04</v>
      </c>
      <c r="AG83" s="12">
        <v>0.98</v>
      </c>
      <c r="AH83" s="35">
        <f t="shared" si="41"/>
        <v>2.9992</v>
      </c>
      <c r="AI83" s="12">
        <v>0.9</v>
      </c>
      <c r="AJ83" s="10">
        <v>0.5</v>
      </c>
      <c r="AK83" s="41">
        <f t="shared" si="42"/>
        <v>7934.29602336</v>
      </c>
      <c r="AU83" s="12">
        <v>40871</v>
      </c>
      <c r="AV83" s="13">
        <v>0.168</v>
      </c>
      <c r="AW83" s="12">
        <v>1</v>
      </c>
      <c r="AX83" s="12">
        <v>0</v>
      </c>
      <c r="AY83" s="15">
        <f t="shared" si="43"/>
        <v>6866.328</v>
      </c>
      <c r="AZ83" s="12">
        <v>1</v>
      </c>
      <c r="BA83" s="12">
        <v>2.04</v>
      </c>
      <c r="BB83" s="12">
        <v>0.98</v>
      </c>
      <c r="BC83" s="35">
        <f t="shared" si="44"/>
        <v>2.9992</v>
      </c>
      <c r="BD83" s="12">
        <v>0.9</v>
      </c>
      <c r="BE83" s="10">
        <v>0.5</v>
      </c>
      <c r="BF83" s="41">
        <f t="shared" si="45"/>
        <v>9267.07092192</v>
      </c>
      <c r="BP83" s="12">
        <v>40871</v>
      </c>
      <c r="BQ83" s="13">
        <v>0.1989</v>
      </c>
      <c r="BR83" s="12">
        <v>1</v>
      </c>
      <c r="BS83" s="12">
        <v>0</v>
      </c>
      <c r="BT83" s="15">
        <f t="shared" si="46"/>
        <v>8129.2419</v>
      </c>
      <c r="BU83" s="12">
        <v>1</v>
      </c>
      <c r="BV83" s="12">
        <v>2.84</v>
      </c>
      <c r="BW83" s="12">
        <v>0.98</v>
      </c>
      <c r="BX83" s="35">
        <f t="shared" si="47"/>
        <v>3.7832</v>
      </c>
      <c r="BY83" s="12">
        <v>0.9</v>
      </c>
      <c r="BZ83" s="10">
        <v>0.5</v>
      </c>
      <c r="CA83" s="41">
        <f t="shared" si="48"/>
        <v>13839.546580236</v>
      </c>
    </row>
    <row r="84" s="1" customFormat="1" customHeight="1" spans="1:83">
      <c r="Z84" s="12">
        <v>34993</v>
      </c>
      <c r="AA84" s="13">
        <v>0.168</v>
      </c>
      <c r="AB84" s="12">
        <v>1</v>
      </c>
      <c r="AC84" s="12">
        <v>0</v>
      </c>
      <c r="AD84" s="15">
        <f t="shared" si="40"/>
        <v>5878.824</v>
      </c>
      <c r="AE84" s="12">
        <v>1</v>
      </c>
      <c r="AF84" s="12">
        <v>2.04</v>
      </c>
      <c r="AG84" s="12">
        <v>0.98</v>
      </c>
      <c r="AH84" s="35">
        <f t="shared" si="41"/>
        <v>2.9992</v>
      </c>
      <c r="AI84" s="12">
        <v>0.9</v>
      </c>
      <c r="AJ84" s="10">
        <v>0.5</v>
      </c>
      <c r="AK84" s="41">
        <f t="shared" si="42"/>
        <v>7934.29602336</v>
      </c>
      <c r="AU84" s="12">
        <v>40871</v>
      </c>
      <c r="AV84" s="13">
        <v>0.168</v>
      </c>
      <c r="AW84" s="12">
        <v>1</v>
      </c>
      <c r="AX84" s="12">
        <v>0</v>
      </c>
      <c r="AY84" s="15">
        <f t="shared" si="43"/>
        <v>6866.328</v>
      </c>
      <c r="AZ84" s="12">
        <v>1</v>
      </c>
      <c r="BA84" s="12">
        <v>2.04</v>
      </c>
      <c r="BB84" s="12">
        <v>0.98</v>
      </c>
      <c r="BC84" s="35">
        <f t="shared" si="44"/>
        <v>2.9992</v>
      </c>
      <c r="BD84" s="12">
        <v>0.9</v>
      </c>
      <c r="BE84" s="10">
        <v>0.5</v>
      </c>
      <c r="BF84" s="41">
        <f t="shared" si="45"/>
        <v>9267.07092192</v>
      </c>
      <c r="BP84" s="12">
        <v>40871</v>
      </c>
      <c r="BQ84" s="13">
        <v>0.1989</v>
      </c>
      <c r="BR84" s="12">
        <v>1</v>
      </c>
      <c r="BS84" s="12">
        <v>0</v>
      </c>
      <c r="BT84" s="15">
        <f t="shared" si="46"/>
        <v>8129.2419</v>
      </c>
      <c r="BU84" s="12">
        <v>1</v>
      </c>
      <c r="BV84" s="12">
        <v>2.84</v>
      </c>
      <c r="BW84" s="12">
        <v>0.98</v>
      </c>
      <c r="BX84" s="35">
        <f t="shared" si="47"/>
        <v>3.7832</v>
      </c>
      <c r="BY84" s="12">
        <v>0.9</v>
      </c>
      <c r="BZ84" s="10">
        <v>0.5</v>
      </c>
      <c r="CA84" s="41">
        <f t="shared" si="48"/>
        <v>13839.546580236</v>
      </c>
    </row>
    <row r="85" s="1" customFormat="1" customHeight="1" spans="1:83">
      <c r="Z85" s="12">
        <v>34993</v>
      </c>
      <c r="AA85" s="13">
        <v>0.3</v>
      </c>
      <c r="AB85" s="12">
        <v>1</v>
      </c>
      <c r="AC85" s="12">
        <v>0</v>
      </c>
      <c r="AD85" s="15">
        <f t="shared" si="40"/>
        <v>10497.9</v>
      </c>
      <c r="AE85" s="12">
        <v>1</v>
      </c>
      <c r="AF85" s="12">
        <v>2.04</v>
      </c>
      <c r="AG85" s="12">
        <v>0.98</v>
      </c>
      <c r="AH85" s="35">
        <f t="shared" si="41"/>
        <v>2.9992</v>
      </c>
      <c r="AI85" s="12">
        <v>0.9</v>
      </c>
      <c r="AJ85" s="10">
        <v>0.5</v>
      </c>
      <c r="AK85" s="41">
        <f t="shared" si="42"/>
        <v>14168.385756</v>
      </c>
      <c r="AU85" s="12">
        <v>40871</v>
      </c>
      <c r="AV85" s="13">
        <v>0.3</v>
      </c>
      <c r="AW85" s="12">
        <v>1</v>
      </c>
      <c r="AX85" s="12">
        <v>0</v>
      </c>
      <c r="AY85" s="15">
        <f t="shared" si="43"/>
        <v>12261.3</v>
      </c>
      <c r="AZ85" s="12">
        <v>1</v>
      </c>
      <c r="BA85" s="12">
        <v>2.04</v>
      </c>
      <c r="BB85" s="12">
        <v>0.98</v>
      </c>
      <c r="BC85" s="35">
        <f t="shared" si="44"/>
        <v>2.9992</v>
      </c>
      <c r="BD85" s="12">
        <v>0.9</v>
      </c>
      <c r="BE85" s="10">
        <v>0.5</v>
      </c>
      <c r="BF85" s="41">
        <f t="shared" si="45"/>
        <v>16548.340932</v>
      </c>
      <c r="BP85" s="12">
        <v>40871</v>
      </c>
      <c r="BQ85" s="13">
        <v>0.355</v>
      </c>
      <c r="BR85" s="12">
        <v>1</v>
      </c>
      <c r="BS85" s="12">
        <v>0</v>
      </c>
      <c r="BT85" s="15">
        <f t="shared" si="46"/>
        <v>14509.205</v>
      </c>
      <c r="BU85" s="12">
        <v>1</v>
      </c>
      <c r="BV85" s="12">
        <v>2.84</v>
      </c>
      <c r="BW85" s="12">
        <v>0.98</v>
      </c>
      <c r="BX85" s="35">
        <f t="shared" si="47"/>
        <v>3.7832</v>
      </c>
      <c r="BY85" s="12">
        <v>0.9</v>
      </c>
      <c r="BZ85" s="10">
        <v>0.5</v>
      </c>
      <c r="CA85" s="41">
        <f t="shared" si="48"/>
        <v>24701.0509602</v>
      </c>
    </row>
    <row r="86" s="1" customFormat="1" customHeight="1" spans="1:83">
      <c r="Z86" s="12">
        <v>34993</v>
      </c>
      <c r="AA86" s="13">
        <v>0.58</v>
      </c>
      <c r="AB86" s="12">
        <v>1</v>
      </c>
      <c r="AC86" s="12">
        <v>0</v>
      </c>
      <c r="AD86" s="15">
        <f t="shared" si="40"/>
        <v>20295.94</v>
      </c>
      <c r="AE86" s="12">
        <v>1</v>
      </c>
      <c r="AF86" s="12">
        <v>2.04</v>
      </c>
      <c r="AG86" s="12">
        <v>0.98</v>
      </c>
      <c r="AH86" s="35">
        <f t="shared" si="41"/>
        <v>2.9992</v>
      </c>
      <c r="AI86" s="12">
        <v>0.9</v>
      </c>
      <c r="AJ86" s="10">
        <v>0.5</v>
      </c>
      <c r="AK86" s="41">
        <f t="shared" si="42"/>
        <v>27392.2124616</v>
      </c>
      <c r="AU86" s="12">
        <v>40871</v>
      </c>
      <c r="AV86" s="13">
        <v>0.58</v>
      </c>
      <c r="AW86" s="12">
        <v>1</v>
      </c>
      <c r="AX86" s="12">
        <v>0</v>
      </c>
      <c r="AY86" s="15">
        <f t="shared" si="43"/>
        <v>23705.18</v>
      </c>
      <c r="AZ86" s="12">
        <v>1</v>
      </c>
      <c r="BA86" s="12">
        <v>2.04</v>
      </c>
      <c r="BB86" s="12">
        <v>0.98</v>
      </c>
      <c r="BC86" s="35">
        <f t="shared" si="44"/>
        <v>2.9992</v>
      </c>
      <c r="BD86" s="12">
        <v>0.9</v>
      </c>
      <c r="BE86" s="10">
        <v>0.5</v>
      </c>
      <c r="BF86" s="41">
        <f t="shared" si="45"/>
        <v>31993.4591352</v>
      </c>
      <c r="BP86" s="12">
        <v>40871</v>
      </c>
      <c r="BQ86" s="13">
        <v>0.6851</v>
      </c>
      <c r="BR86" s="12">
        <v>1</v>
      </c>
      <c r="BS86" s="12">
        <v>0</v>
      </c>
      <c r="BT86" s="15">
        <f t="shared" si="46"/>
        <v>28000.7221</v>
      </c>
      <c r="BU86" s="12">
        <v>1</v>
      </c>
      <c r="BV86" s="12">
        <v>2.84</v>
      </c>
      <c r="BW86" s="12">
        <v>0.98</v>
      </c>
      <c r="BX86" s="35">
        <f t="shared" si="47"/>
        <v>3.7832</v>
      </c>
      <c r="BY86" s="12">
        <v>0.9</v>
      </c>
      <c r="BZ86" s="10">
        <v>0.5</v>
      </c>
      <c r="CA86" s="41">
        <f t="shared" si="48"/>
        <v>47669.549331924</v>
      </c>
    </row>
    <row r="87" s="1" customFormat="1" customHeight="1" spans="1:83">
      <c r="Z87" s="42" t="s">
        <v>48</v>
      </c>
      <c r="AA87" s="43"/>
      <c r="AB87" s="43"/>
      <c r="AC87" s="43"/>
      <c r="AD87" s="43"/>
      <c r="AE87" s="43"/>
      <c r="AF87" s="43"/>
      <c r="AG87" s="38">
        <f>SUM(AK77:AK86)</f>
        <v>105034.96640448</v>
      </c>
      <c r="AH87" s="38"/>
      <c r="AI87" s="38"/>
      <c r="AJ87" s="38"/>
      <c r="AK87" s="38"/>
      <c r="AU87" s="42" t="s">
        <v>48</v>
      </c>
      <c r="AV87" s="43"/>
      <c r="AW87" s="43"/>
      <c r="AX87" s="43"/>
      <c r="AY87" s="43"/>
      <c r="AZ87" s="43"/>
      <c r="BA87" s="43"/>
      <c r="BB87" s="38">
        <f>SUM(BF77:BF86)</f>
        <v>122678.36744256</v>
      </c>
      <c r="BC87" s="38"/>
      <c r="BD87" s="38"/>
      <c r="BE87" s="38"/>
      <c r="BF87" s="38"/>
      <c r="BP87" s="42" t="s">
        <v>48</v>
      </c>
      <c r="BQ87" s="43"/>
      <c r="BR87" s="43"/>
      <c r="BS87" s="43"/>
      <c r="BT87" s="43"/>
      <c r="BU87" s="43"/>
      <c r="BV87" s="43"/>
      <c r="BW87" s="38">
        <f>SUM(CA77:CA86)</f>
        <v>183086.972934012</v>
      </c>
      <c r="BX87" s="38"/>
      <c r="BY87" s="38"/>
      <c r="BZ87" s="38"/>
      <c r="CA87" s="38"/>
    </row>
    <row r="88" s="1" customFormat="1" customHeight="1" spans="1:83">
      <c r="Z88" s="43"/>
      <c r="AA88" s="43"/>
      <c r="AB88" s="43"/>
      <c r="AC88" s="43"/>
      <c r="AD88" s="43"/>
      <c r="AE88" s="43"/>
      <c r="AF88" s="43"/>
      <c r="AG88" s="38"/>
      <c r="AH88" s="38"/>
      <c r="AI88" s="38"/>
      <c r="AJ88" s="38"/>
      <c r="AK88" s="38"/>
      <c r="AU88" s="43"/>
      <c r="AV88" s="43"/>
      <c r="AW88" s="43"/>
      <c r="AX88" s="43"/>
      <c r="AY88" s="43"/>
      <c r="AZ88" s="43"/>
      <c r="BA88" s="43"/>
      <c r="BB88" s="38"/>
      <c r="BC88" s="38"/>
      <c r="BD88" s="38"/>
      <c r="BE88" s="38"/>
      <c r="BF88" s="38"/>
      <c r="BP88" s="43"/>
      <c r="BQ88" s="43"/>
      <c r="BR88" s="43"/>
      <c r="BS88" s="43"/>
      <c r="BT88" s="43"/>
      <c r="BU88" s="43"/>
      <c r="BV88" s="43"/>
      <c r="BW88" s="38"/>
      <c r="BX88" s="38"/>
      <c r="BY88" s="38"/>
      <c r="BZ88" s="38"/>
      <c r="CA88" s="38"/>
    </row>
    <row r="89" s="1" customFormat="1" customHeight="1" spans="1:83">
      <c r="Z89" s="43"/>
      <c r="AA89" s="43"/>
      <c r="AB89" s="43"/>
      <c r="AC89" s="43"/>
      <c r="AD89" s="43"/>
      <c r="AE89" s="43"/>
      <c r="AF89" s="43"/>
      <c r="AG89" s="38"/>
      <c r="AH89" s="38"/>
      <c r="AI89" s="38"/>
      <c r="AJ89" s="38"/>
      <c r="AK89" s="38"/>
      <c r="AU89" s="43"/>
      <c r="AV89" s="43"/>
      <c r="AW89" s="43"/>
      <c r="AX89" s="43"/>
      <c r="AY89" s="43"/>
      <c r="AZ89" s="43"/>
      <c r="BA89" s="43"/>
      <c r="BB89" s="38"/>
      <c r="BC89" s="38"/>
      <c r="BD89" s="38"/>
      <c r="BE89" s="38"/>
      <c r="BF89" s="38"/>
      <c r="BP89" s="43"/>
      <c r="BQ89" s="43"/>
      <c r="BR89" s="43"/>
      <c r="BS89" s="43"/>
      <c r="BT89" s="43"/>
      <c r="BU89" s="43"/>
      <c r="BV89" s="43"/>
      <c r="BW89" s="38"/>
      <c r="BX89" s="38"/>
      <c r="BY89" s="38"/>
      <c r="BZ89" s="38"/>
      <c r="CA89" s="38"/>
    </row>
    <row r="91" s="1" customFormat="1" customHeight="1" spans="1:83">
      <c r="A91" s="2" t="s">
        <v>65</v>
      </c>
      <c r="B91" s="2"/>
      <c r="C91" s="2"/>
      <c r="D91" s="2"/>
      <c r="E91" s="3" t="s">
        <v>1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" t="s">
        <v>66</v>
      </c>
      <c r="V91" s="2"/>
      <c r="W91" s="2"/>
      <c r="X91" s="2"/>
      <c r="Y91" s="2"/>
      <c r="Z91" s="3" t="s">
        <v>3</v>
      </c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2" t="s">
        <v>67</v>
      </c>
      <c r="AQ91" s="2"/>
      <c r="AR91" s="2"/>
      <c r="AS91" s="2"/>
      <c r="AT91" s="2"/>
      <c r="AU91" s="3" t="s">
        <v>3</v>
      </c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2" t="s">
        <v>68</v>
      </c>
      <c r="BL91" s="2"/>
      <c r="BM91" s="2"/>
      <c r="BN91" s="2"/>
      <c r="BO91" s="2"/>
      <c r="BP91" s="3" t="s">
        <v>3</v>
      </c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</row>
    <row r="92" s="1" customFormat="1" customHeight="1" spans="1:83">
      <c r="A92" s="2"/>
      <c r="B92" s="2"/>
      <c r="C92" s="2"/>
      <c r="D92" s="2"/>
      <c r="E92" s="4" t="s">
        <v>6</v>
      </c>
      <c r="F92" s="5"/>
      <c r="G92" s="5"/>
      <c r="H92" s="5"/>
      <c r="I92" s="6"/>
      <c r="J92" s="7" t="s">
        <v>7</v>
      </c>
      <c r="K92" s="7"/>
      <c r="L92" s="7"/>
      <c r="M92" s="7"/>
      <c r="N92" s="8" t="s">
        <v>8</v>
      </c>
      <c r="O92" s="9" t="s">
        <v>9</v>
      </c>
      <c r="P92" s="9"/>
      <c r="Q92" s="9"/>
      <c r="R92" s="10" t="s">
        <v>10</v>
      </c>
      <c r="S92" s="8" t="s">
        <v>11</v>
      </c>
      <c r="T92" s="11" t="s">
        <v>12</v>
      </c>
      <c r="U92" s="2"/>
      <c r="V92" s="2"/>
      <c r="W92" s="2"/>
      <c r="X92" s="2"/>
      <c r="Y92" s="2"/>
      <c r="Z92" s="4" t="s">
        <v>6</v>
      </c>
      <c r="AA92" s="5"/>
      <c r="AB92" s="5"/>
      <c r="AC92" s="5"/>
      <c r="AD92" s="6"/>
      <c r="AE92" s="7" t="s">
        <v>7</v>
      </c>
      <c r="AF92" s="7"/>
      <c r="AG92" s="7"/>
      <c r="AH92" s="7"/>
      <c r="AI92" s="8" t="s">
        <v>8</v>
      </c>
      <c r="AJ92" s="9" t="s">
        <v>9</v>
      </c>
      <c r="AK92" s="9"/>
      <c r="AL92" s="9"/>
      <c r="AM92" s="10" t="s">
        <v>10</v>
      </c>
      <c r="AN92" s="8" t="s">
        <v>11</v>
      </c>
      <c r="AO92" s="11" t="s">
        <v>12</v>
      </c>
      <c r="AP92" s="2"/>
      <c r="AQ92" s="2"/>
      <c r="AR92" s="2"/>
      <c r="AS92" s="2"/>
      <c r="AT92" s="2"/>
      <c r="AU92" s="4" t="s">
        <v>6</v>
      </c>
      <c r="AV92" s="5"/>
      <c r="AW92" s="5"/>
      <c r="AX92" s="5"/>
      <c r="AY92" s="6"/>
      <c r="AZ92" s="7" t="s">
        <v>7</v>
      </c>
      <c r="BA92" s="7"/>
      <c r="BB92" s="7"/>
      <c r="BC92" s="7"/>
      <c r="BD92" s="8" t="s">
        <v>8</v>
      </c>
      <c r="BE92" s="9" t="s">
        <v>9</v>
      </c>
      <c r="BF92" s="9"/>
      <c r="BG92" s="9"/>
      <c r="BH92" s="10" t="s">
        <v>10</v>
      </c>
      <c r="BI92" s="8" t="s">
        <v>11</v>
      </c>
      <c r="BJ92" s="11" t="s">
        <v>12</v>
      </c>
      <c r="BK92" s="2"/>
      <c r="BL92" s="2"/>
      <c r="BM92" s="2"/>
      <c r="BN92" s="2"/>
      <c r="BO92" s="2"/>
      <c r="BP92" s="4" t="s">
        <v>6</v>
      </c>
      <c r="BQ92" s="5"/>
      <c r="BR92" s="5"/>
      <c r="BS92" s="5"/>
      <c r="BT92" s="6"/>
      <c r="BU92" s="7" t="s">
        <v>7</v>
      </c>
      <c r="BV92" s="7"/>
      <c r="BW92" s="7"/>
      <c r="BX92" s="7"/>
      <c r="BY92" s="8" t="s">
        <v>8</v>
      </c>
      <c r="BZ92" s="9" t="s">
        <v>9</v>
      </c>
      <c r="CA92" s="9"/>
      <c r="CB92" s="9"/>
      <c r="CC92" s="10" t="s">
        <v>10</v>
      </c>
      <c r="CD92" s="8" t="s">
        <v>11</v>
      </c>
      <c r="CE92" s="11" t="s">
        <v>12</v>
      </c>
    </row>
    <row r="93" s="1" customFormat="1" customHeight="1" spans="1:83">
      <c r="A93" s="1" t="s">
        <v>13</v>
      </c>
      <c r="B93" s="1" t="s">
        <v>14</v>
      </c>
      <c r="D93" s="1" t="s">
        <v>15</v>
      </c>
      <c r="E93" s="12" t="s">
        <v>16</v>
      </c>
      <c r="F93" s="12" t="s">
        <v>17</v>
      </c>
      <c r="G93" s="13" t="s">
        <v>18</v>
      </c>
      <c r="H93" s="14" t="s">
        <v>19</v>
      </c>
      <c r="I93" s="15" t="s">
        <v>6</v>
      </c>
      <c r="J93" s="12" t="s">
        <v>20</v>
      </c>
      <c r="K93" s="12" t="s">
        <v>16</v>
      </c>
      <c r="L93" s="12" t="s">
        <v>21</v>
      </c>
      <c r="M93" s="7" t="s">
        <v>22</v>
      </c>
      <c r="N93" s="16"/>
      <c r="O93" s="12" t="s">
        <v>23</v>
      </c>
      <c r="P93" s="12" t="s">
        <v>24</v>
      </c>
      <c r="Q93" s="9" t="s">
        <v>25</v>
      </c>
      <c r="R93" s="10" t="s">
        <v>26</v>
      </c>
      <c r="S93" s="16"/>
      <c r="T93" s="17"/>
      <c r="U93" s="1" t="s">
        <v>13</v>
      </c>
      <c r="V93" s="1" t="s">
        <v>14</v>
      </c>
      <c r="W93" s="1" t="s">
        <v>27</v>
      </c>
      <c r="X93" s="1" t="s">
        <v>28</v>
      </c>
      <c r="Y93" s="1" t="s">
        <v>15</v>
      </c>
      <c r="Z93" s="12" t="s">
        <v>16</v>
      </c>
      <c r="AA93" s="12" t="s">
        <v>17</v>
      </c>
      <c r="AB93" s="13" t="s">
        <v>18</v>
      </c>
      <c r="AC93" s="14" t="s">
        <v>19</v>
      </c>
      <c r="AD93" s="15" t="s">
        <v>6</v>
      </c>
      <c r="AE93" s="12" t="s">
        <v>20</v>
      </c>
      <c r="AF93" s="12" t="s">
        <v>16</v>
      </c>
      <c r="AG93" s="12" t="s">
        <v>21</v>
      </c>
      <c r="AH93" s="7" t="s">
        <v>22</v>
      </c>
      <c r="AI93" s="16"/>
      <c r="AJ93" s="12" t="s">
        <v>23</v>
      </c>
      <c r="AK93" s="12" t="s">
        <v>24</v>
      </c>
      <c r="AL93" s="9" t="s">
        <v>25</v>
      </c>
      <c r="AM93" s="10" t="s">
        <v>26</v>
      </c>
      <c r="AN93" s="16"/>
      <c r="AO93" s="17"/>
      <c r="AP93" s="1" t="s">
        <v>13</v>
      </c>
      <c r="AQ93" s="1" t="s">
        <v>14</v>
      </c>
      <c r="AR93" s="1" t="s">
        <v>27</v>
      </c>
      <c r="AS93" s="1" t="s">
        <v>28</v>
      </c>
      <c r="AT93" s="1" t="s">
        <v>15</v>
      </c>
      <c r="AU93" s="12" t="s">
        <v>16</v>
      </c>
      <c r="AV93" s="12" t="s">
        <v>17</v>
      </c>
      <c r="AW93" s="13" t="s">
        <v>18</v>
      </c>
      <c r="AX93" s="14" t="s">
        <v>19</v>
      </c>
      <c r="AY93" s="15" t="s">
        <v>6</v>
      </c>
      <c r="AZ93" s="12" t="s">
        <v>20</v>
      </c>
      <c r="BA93" s="12" t="s">
        <v>16</v>
      </c>
      <c r="BB93" s="12" t="s">
        <v>21</v>
      </c>
      <c r="BC93" s="7" t="s">
        <v>22</v>
      </c>
      <c r="BD93" s="16"/>
      <c r="BE93" s="12" t="s">
        <v>23</v>
      </c>
      <c r="BF93" s="12" t="s">
        <v>24</v>
      </c>
      <c r="BG93" s="9" t="s">
        <v>25</v>
      </c>
      <c r="BH93" s="10" t="s">
        <v>26</v>
      </c>
      <c r="BI93" s="16"/>
      <c r="BJ93" s="17"/>
      <c r="BK93" s="1" t="s">
        <v>13</v>
      </c>
      <c r="BL93" s="1" t="s">
        <v>14</v>
      </c>
      <c r="BM93" s="1" t="s">
        <v>27</v>
      </c>
      <c r="BN93" s="1" t="s">
        <v>28</v>
      </c>
      <c r="BO93" s="1" t="s">
        <v>15</v>
      </c>
      <c r="BP93" s="12" t="s">
        <v>16</v>
      </c>
      <c r="BQ93" s="12" t="s">
        <v>17</v>
      </c>
      <c r="BR93" s="13" t="s">
        <v>18</v>
      </c>
      <c r="BS93" s="14" t="s">
        <v>19</v>
      </c>
      <c r="BT93" s="15" t="s">
        <v>6</v>
      </c>
      <c r="BU93" s="12" t="s">
        <v>20</v>
      </c>
      <c r="BV93" s="12" t="s">
        <v>16</v>
      </c>
      <c r="BW93" s="12" t="s">
        <v>21</v>
      </c>
      <c r="BX93" s="7" t="s">
        <v>22</v>
      </c>
      <c r="BY93" s="16"/>
      <c r="BZ93" s="12" t="s">
        <v>23</v>
      </c>
      <c r="CA93" s="12" t="s">
        <v>24</v>
      </c>
      <c r="CB93" s="9" t="s">
        <v>25</v>
      </c>
      <c r="CC93" s="10" t="s">
        <v>26</v>
      </c>
      <c r="CD93" s="16"/>
      <c r="CE93" s="17"/>
    </row>
    <row r="94" s="1" customFormat="1" customHeight="1" spans="1:83">
      <c r="A94" s="18">
        <f>M112</f>
        <v>3888904.83262243</v>
      </c>
      <c r="B94" s="18">
        <f>J131</f>
        <v>279724.716944015</v>
      </c>
      <c r="D94" s="18">
        <v>18</v>
      </c>
      <c r="E94" s="12">
        <v>1394</v>
      </c>
      <c r="F94" s="12">
        <v>2.328</v>
      </c>
      <c r="G94" s="13">
        <v>1.28</v>
      </c>
      <c r="H94" s="14">
        <v>1.08</v>
      </c>
      <c r="I94" s="15">
        <f t="shared" ref="I94:I111" si="49">E94*F94*G94*H94</f>
        <v>4486.2087168</v>
      </c>
      <c r="J94" s="12">
        <v>1</v>
      </c>
      <c r="K94" s="12">
        <v>1394</v>
      </c>
      <c r="L94" s="12">
        <v>1.36</v>
      </c>
      <c r="M94" s="19">
        <f t="shared" ref="M94:M111" si="50">1+6*K94/(K94+2000)+L94</f>
        <v>4.82434885091338</v>
      </c>
      <c r="N94" s="20">
        <v>11872</v>
      </c>
      <c r="O94" s="12">
        <v>0.99</v>
      </c>
      <c r="P94" s="12">
        <v>3.41</v>
      </c>
      <c r="Q94" s="9">
        <f t="shared" ref="Q94:Q111" si="51">1+O94*P94</f>
        <v>4.3759</v>
      </c>
      <c r="R94" s="10">
        <v>1.225</v>
      </c>
      <c r="S94" s="20">
        <v>1</v>
      </c>
      <c r="T94" s="21">
        <f t="shared" ref="T94:T111" si="52">((I94*J94*M94)+N94)*Q94*R94*S94</f>
        <v>179656.595681312</v>
      </c>
      <c r="U94" s="18">
        <f>AH112</f>
        <v>3929900.05771811</v>
      </c>
      <c r="V94" s="18">
        <f>AE161</f>
        <v>261655.89543219</v>
      </c>
      <c r="W94" s="18">
        <f>AH142</f>
        <v>1260163.34732731</v>
      </c>
      <c r="X94" s="18">
        <f>AG177</f>
        <v>105034.96640448</v>
      </c>
      <c r="Y94" s="18">
        <v>18</v>
      </c>
      <c r="Z94" s="12">
        <v>1354</v>
      </c>
      <c r="AA94" s="12">
        <v>2.328</v>
      </c>
      <c r="AB94" s="13">
        <v>1.35</v>
      </c>
      <c r="AC94" s="14">
        <v>1.24</v>
      </c>
      <c r="AD94" s="15">
        <f t="shared" ref="AD94:AD111" si="53">Z94*AA94*AB94*AC94</f>
        <v>5276.635488</v>
      </c>
      <c r="AE94" s="12">
        <v>1</v>
      </c>
      <c r="AF94" s="12">
        <v>1354</v>
      </c>
      <c r="AG94" s="12">
        <v>1.63</v>
      </c>
      <c r="AH94" s="19">
        <f t="shared" ref="AH94:AH111" si="54">1+6*AF94/(AF94+2000)+AG94</f>
        <v>5.0521824686941</v>
      </c>
      <c r="AI94" s="20">
        <v>11872</v>
      </c>
      <c r="AJ94" s="12">
        <v>0.99</v>
      </c>
      <c r="AK94" s="12">
        <v>3.41</v>
      </c>
      <c r="AL94" s="9">
        <f t="shared" ref="AL94:AL111" si="55">1+AJ94*AK94</f>
        <v>4.3759</v>
      </c>
      <c r="AM94" s="10">
        <v>1.225</v>
      </c>
      <c r="AN94" s="20">
        <v>1</v>
      </c>
      <c r="AO94" s="21">
        <f t="shared" ref="AO94:AO111" si="56">((AD94*AE94*AH94)+AI94)*AL94*AM94*AN94</f>
        <v>206542.013966866</v>
      </c>
      <c r="AP94" s="18">
        <f>BC112</f>
        <v>4679730.559895</v>
      </c>
      <c r="AQ94" s="18">
        <f>AZ161</f>
        <v>280818.183191805</v>
      </c>
      <c r="AR94" s="18">
        <f>BC142</f>
        <v>1958376.41151697</v>
      </c>
      <c r="AS94" s="18">
        <f>BB177</f>
        <v>122678.36744256</v>
      </c>
      <c r="AT94" s="18">
        <v>18</v>
      </c>
      <c r="AU94" s="12">
        <v>1497</v>
      </c>
      <c r="AV94" s="12">
        <v>2.328</v>
      </c>
      <c r="AW94" s="13">
        <v>1.35</v>
      </c>
      <c r="AX94" s="14">
        <v>1.24</v>
      </c>
      <c r="AY94" s="15">
        <f t="shared" ref="AY94:AY111" si="57">AU94*AV94*AW94*AX94</f>
        <v>5833.916784</v>
      </c>
      <c r="AZ94" s="12">
        <v>1</v>
      </c>
      <c r="BA94" s="12">
        <v>1497</v>
      </c>
      <c r="BB94" s="12">
        <v>1.63</v>
      </c>
      <c r="BC94" s="19">
        <f t="shared" ref="BC94:BC111" si="58">1+6*BA94/(BA94+2000)+BB94</f>
        <v>5.19848727480698</v>
      </c>
      <c r="BD94" s="20">
        <v>11872</v>
      </c>
      <c r="BE94" s="12">
        <v>0.99</v>
      </c>
      <c r="BF94" s="12">
        <v>3.41</v>
      </c>
      <c r="BG94" s="9">
        <f t="shared" ref="BG94:BG111" si="59">1+BE94*BF94</f>
        <v>4.3759</v>
      </c>
      <c r="BH94" s="10">
        <v>1.225</v>
      </c>
      <c r="BI94" s="22">
        <v>1.085</v>
      </c>
      <c r="BJ94" s="21">
        <f t="shared" ref="BJ94:BJ111" si="60">((AY94*AZ94*BC94)+BD94)*BG94*BH94*BI94</f>
        <v>245437.520463717</v>
      </c>
      <c r="BK94" s="18">
        <f>BX112</f>
        <v>6190221.24630884</v>
      </c>
      <c r="BL94" s="18">
        <f>BU161</f>
        <v>332658.403688205</v>
      </c>
      <c r="BM94" s="18">
        <f>BX142</f>
        <v>3039057.655926</v>
      </c>
      <c r="BN94" s="18">
        <f>BW177</f>
        <v>183086.972934012</v>
      </c>
      <c r="BO94" s="18">
        <v>18</v>
      </c>
      <c r="BP94" s="12">
        <v>1497</v>
      </c>
      <c r="BQ94" s="12">
        <v>2.328</v>
      </c>
      <c r="BR94" s="13">
        <v>1.35</v>
      </c>
      <c r="BS94" s="14">
        <v>1.24</v>
      </c>
      <c r="BT94" s="15">
        <f t="shared" ref="BT94:BT111" si="61">BP94*BQ94*BR94*BS94</f>
        <v>5833.916784</v>
      </c>
      <c r="BU94" s="12">
        <v>1</v>
      </c>
      <c r="BV94" s="12">
        <v>1497</v>
      </c>
      <c r="BW94" s="12">
        <v>1.72</v>
      </c>
      <c r="BX94" s="19">
        <f t="shared" ref="BX94:BX111" si="62">1+6*BV94/(BV94+2000)+BW94</f>
        <v>5.28848727480698</v>
      </c>
      <c r="BY94" s="20">
        <v>11872</v>
      </c>
      <c r="BZ94" s="12">
        <v>0.99</v>
      </c>
      <c r="CA94" s="12">
        <v>4.21</v>
      </c>
      <c r="CB94" s="9">
        <f t="shared" ref="CB94:CB111" si="63">1+BZ94*CA94</f>
        <v>5.1679</v>
      </c>
      <c r="CC94" s="10">
        <v>1.225</v>
      </c>
      <c r="CD94" s="20">
        <v>1.2</v>
      </c>
      <c r="CE94" s="21">
        <f t="shared" ref="CE94:CE111" si="64">((BT94*BU94*BX94)+BY94)*CB94*CC94*CD94</f>
        <v>324570.75624272</v>
      </c>
    </row>
    <row r="95" s="1" customFormat="1" customHeight="1" spans="1:83">
      <c r="A95" s="23" t="s">
        <v>29</v>
      </c>
      <c r="B95" s="23"/>
      <c r="C95" s="24" t="s">
        <v>30</v>
      </c>
      <c r="D95" s="24"/>
      <c r="E95" s="12">
        <v>1394</v>
      </c>
      <c r="F95" s="12">
        <v>2.328</v>
      </c>
      <c r="G95" s="13">
        <v>1.28</v>
      </c>
      <c r="H95" s="14">
        <v>1.08</v>
      </c>
      <c r="I95" s="15">
        <f t="shared" si="49"/>
        <v>4486.2087168</v>
      </c>
      <c r="J95" s="12">
        <v>1</v>
      </c>
      <c r="K95" s="12">
        <v>1394</v>
      </c>
      <c r="L95" s="12">
        <v>1.36</v>
      </c>
      <c r="M95" s="19">
        <f t="shared" si="50"/>
        <v>4.82434885091338</v>
      </c>
      <c r="N95" s="20">
        <v>11872</v>
      </c>
      <c r="O95" s="12">
        <v>0.99</v>
      </c>
      <c r="P95" s="12">
        <v>3.41</v>
      </c>
      <c r="Q95" s="9">
        <f t="shared" si="51"/>
        <v>4.3759</v>
      </c>
      <c r="R95" s="10">
        <v>1.225</v>
      </c>
      <c r="S95" s="20">
        <v>1</v>
      </c>
      <c r="T95" s="21">
        <f t="shared" si="52"/>
        <v>179656.595681312</v>
      </c>
      <c r="U95" s="23" t="s">
        <v>29</v>
      </c>
      <c r="V95" s="23"/>
      <c r="W95" s="23"/>
      <c r="X95" s="24" t="s">
        <v>30</v>
      </c>
      <c r="Y95" s="24"/>
      <c r="Z95" s="12">
        <v>1354</v>
      </c>
      <c r="AA95" s="12">
        <v>2.328</v>
      </c>
      <c r="AB95" s="13">
        <v>1.35</v>
      </c>
      <c r="AC95" s="14">
        <v>1.24</v>
      </c>
      <c r="AD95" s="15">
        <f t="shared" si="53"/>
        <v>5276.635488</v>
      </c>
      <c r="AE95" s="12">
        <v>1</v>
      </c>
      <c r="AF95" s="12">
        <v>1354</v>
      </c>
      <c r="AG95" s="12">
        <v>1.63</v>
      </c>
      <c r="AH95" s="19">
        <f t="shared" si="54"/>
        <v>5.0521824686941</v>
      </c>
      <c r="AI95" s="20">
        <v>11872</v>
      </c>
      <c r="AJ95" s="12">
        <v>0.99</v>
      </c>
      <c r="AK95" s="12">
        <v>3.41</v>
      </c>
      <c r="AL95" s="9">
        <f t="shared" si="55"/>
        <v>4.3759</v>
      </c>
      <c r="AM95" s="10">
        <v>1.225</v>
      </c>
      <c r="AN95" s="20">
        <v>1</v>
      </c>
      <c r="AO95" s="21">
        <f t="shared" si="56"/>
        <v>206542.013966866</v>
      </c>
      <c r="AP95" s="23" t="s">
        <v>29</v>
      </c>
      <c r="AQ95" s="23"/>
      <c r="AR95" s="23"/>
      <c r="AS95" s="24" t="s">
        <v>30</v>
      </c>
      <c r="AT95" s="24"/>
      <c r="AU95" s="12">
        <v>1497</v>
      </c>
      <c r="AV95" s="12">
        <v>2.328</v>
      </c>
      <c r="AW95" s="13">
        <v>1.35</v>
      </c>
      <c r="AX95" s="14">
        <v>1.24</v>
      </c>
      <c r="AY95" s="15">
        <f t="shared" si="57"/>
        <v>5833.916784</v>
      </c>
      <c r="AZ95" s="12">
        <v>1</v>
      </c>
      <c r="BA95" s="12">
        <v>1497</v>
      </c>
      <c r="BB95" s="12">
        <v>1.63</v>
      </c>
      <c r="BC95" s="19">
        <f t="shared" si="58"/>
        <v>5.19848727480698</v>
      </c>
      <c r="BD95" s="20">
        <v>11872</v>
      </c>
      <c r="BE95" s="12">
        <v>0.99</v>
      </c>
      <c r="BF95" s="12">
        <v>3.41</v>
      </c>
      <c r="BG95" s="9">
        <f t="shared" si="59"/>
        <v>4.3759</v>
      </c>
      <c r="BH95" s="10">
        <v>1.225</v>
      </c>
      <c r="BI95" s="22">
        <v>1.085</v>
      </c>
      <c r="BJ95" s="21">
        <f t="shared" si="60"/>
        <v>245437.520463717</v>
      </c>
      <c r="BK95" s="23" t="s">
        <v>29</v>
      </c>
      <c r="BL95" s="23"/>
      <c r="BM95" s="23"/>
      <c r="BN95" s="24" t="s">
        <v>30</v>
      </c>
      <c r="BO95" s="24"/>
      <c r="BP95" s="12">
        <v>1497</v>
      </c>
      <c r="BQ95" s="12">
        <v>2.328</v>
      </c>
      <c r="BR95" s="13">
        <v>1.35</v>
      </c>
      <c r="BS95" s="14">
        <v>1.24</v>
      </c>
      <c r="BT95" s="15">
        <f t="shared" si="61"/>
        <v>5833.916784</v>
      </c>
      <c r="BU95" s="12">
        <v>1</v>
      </c>
      <c r="BV95" s="12">
        <v>1497</v>
      </c>
      <c r="BW95" s="12">
        <v>1.72</v>
      </c>
      <c r="BX95" s="19">
        <f t="shared" si="62"/>
        <v>5.28848727480698</v>
      </c>
      <c r="BY95" s="20">
        <v>11872</v>
      </c>
      <c r="BZ95" s="12">
        <v>0.99</v>
      </c>
      <c r="CA95" s="12">
        <v>4.21</v>
      </c>
      <c r="CB95" s="9">
        <f t="shared" si="63"/>
        <v>5.1679</v>
      </c>
      <c r="CC95" s="10">
        <v>1.225</v>
      </c>
      <c r="CD95" s="20">
        <v>1.2</v>
      </c>
      <c r="CE95" s="21">
        <f t="shared" si="64"/>
        <v>324570.75624272</v>
      </c>
    </row>
    <row r="96" s="1" customFormat="1" customHeight="1" spans="1:83">
      <c r="A96" s="23"/>
      <c r="B96" s="23"/>
      <c r="C96" s="24"/>
      <c r="D96" s="24"/>
      <c r="E96" s="12">
        <v>1394</v>
      </c>
      <c r="F96" s="12">
        <v>2.904</v>
      </c>
      <c r="G96" s="13">
        <v>1.28</v>
      </c>
      <c r="H96" s="14">
        <v>1.08</v>
      </c>
      <c r="I96" s="15">
        <f t="shared" si="49"/>
        <v>5596.1985024</v>
      </c>
      <c r="J96" s="12">
        <v>1</v>
      </c>
      <c r="K96" s="12">
        <v>1394</v>
      </c>
      <c r="L96" s="12">
        <v>1.36</v>
      </c>
      <c r="M96" s="19">
        <f t="shared" si="50"/>
        <v>4.82434885091338</v>
      </c>
      <c r="N96" s="20">
        <v>11872</v>
      </c>
      <c r="O96" s="12">
        <v>0.99</v>
      </c>
      <c r="P96" s="12">
        <v>3.41</v>
      </c>
      <c r="Q96" s="9">
        <f t="shared" si="51"/>
        <v>4.3759</v>
      </c>
      <c r="R96" s="10">
        <v>1.225</v>
      </c>
      <c r="S96" s="20">
        <v>1</v>
      </c>
      <c r="T96" s="21">
        <f t="shared" si="52"/>
        <v>208361.834477513</v>
      </c>
      <c r="U96" s="23"/>
      <c r="V96" s="23"/>
      <c r="W96" s="23"/>
      <c r="X96" s="24"/>
      <c r="Y96" s="24"/>
      <c r="Z96" s="12">
        <v>1354</v>
      </c>
      <c r="AA96" s="12">
        <v>2.904</v>
      </c>
      <c r="AB96" s="13">
        <v>1.35</v>
      </c>
      <c r="AC96" s="14">
        <v>1.24</v>
      </c>
      <c r="AD96" s="15">
        <f t="shared" si="53"/>
        <v>6582.194784</v>
      </c>
      <c r="AE96" s="12">
        <v>1</v>
      </c>
      <c r="AF96" s="12">
        <v>1354</v>
      </c>
      <c r="AG96" s="12">
        <v>1.63</v>
      </c>
      <c r="AH96" s="19">
        <f t="shared" si="54"/>
        <v>5.0521824686941</v>
      </c>
      <c r="AI96" s="20">
        <v>11872</v>
      </c>
      <c r="AJ96" s="12">
        <v>0.99</v>
      </c>
      <c r="AK96" s="12">
        <v>3.41</v>
      </c>
      <c r="AL96" s="9">
        <f t="shared" si="55"/>
        <v>4.3759</v>
      </c>
      <c r="AM96" s="10">
        <v>1.225</v>
      </c>
      <c r="AN96" s="20">
        <v>1</v>
      </c>
      <c r="AO96" s="21">
        <f t="shared" si="56"/>
        <v>241899.315019286</v>
      </c>
      <c r="AP96" s="23"/>
      <c r="AQ96" s="23"/>
      <c r="AR96" s="23"/>
      <c r="AS96" s="24"/>
      <c r="AT96" s="24"/>
      <c r="AU96" s="12">
        <v>1497</v>
      </c>
      <c r="AV96" s="12">
        <v>2.904</v>
      </c>
      <c r="AW96" s="13">
        <v>1.35</v>
      </c>
      <c r="AX96" s="14">
        <v>1.24</v>
      </c>
      <c r="AY96" s="15">
        <f t="shared" si="57"/>
        <v>7277.360112</v>
      </c>
      <c r="AZ96" s="12">
        <v>1</v>
      </c>
      <c r="BA96" s="12">
        <v>1497</v>
      </c>
      <c r="BB96" s="12">
        <v>1.63</v>
      </c>
      <c r="BC96" s="19">
        <f t="shared" si="58"/>
        <v>5.19848727480698</v>
      </c>
      <c r="BD96" s="20">
        <v>11872</v>
      </c>
      <c r="BE96" s="12">
        <v>0.99</v>
      </c>
      <c r="BF96" s="12">
        <v>3.41</v>
      </c>
      <c r="BG96" s="9">
        <f t="shared" si="59"/>
        <v>4.3759</v>
      </c>
      <c r="BH96" s="10">
        <v>1.225</v>
      </c>
      <c r="BI96" s="22">
        <v>1.085</v>
      </c>
      <c r="BJ96" s="21">
        <f t="shared" si="60"/>
        <v>289080.052388398</v>
      </c>
      <c r="BK96" s="23"/>
      <c r="BL96" s="23"/>
      <c r="BM96" s="23"/>
      <c r="BN96" s="24"/>
      <c r="BO96" s="24"/>
      <c r="BP96" s="12">
        <v>1497</v>
      </c>
      <c r="BQ96" s="12">
        <v>2.904</v>
      </c>
      <c r="BR96" s="13">
        <v>1.35</v>
      </c>
      <c r="BS96" s="14">
        <v>1.24</v>
      </c>
      <c r="BT96" s="15">
        <f t="shared" si="61"/>
        <v>7277.360112</v>
      </c>
      <c r="BU96" s="12">
        <v>1</v>
      </c>
      <c r="BV96" s="12">
        <v>1497</v>
      </c>
      <c r="BW96" s="12">
        <v>1.72</v>
      </c>
      <c r="BX96" s="19">
        <f t="shared" si="62"/>
        <v>5.28848727480698</v>
      </c>
      <c r="BY96" s="20">
        <v>11872</v>
      </c>
      <c r="BZ96" s="12">
        <v>0.99</v>
      </c>
      <c r="CA96" s="12">
        <v>4.21</v>
      </c>
      <c r="CB96" s="9">
        <f t="shared" si="63"/>
        <v>5.1679</v>
      </c>
      <c r="CC96" s="10">
        <v>1.225</v>
      </c>
      <c r="CD96" s="20">
        <v>1.2</v>
      </c>
      <c r="CE96" s="21">
        <f t="shared" si="64"/>
        <v>382562.028566033</v>
      </c>
    </row>
    <row r="97" s="1" customFormat="1" customHeight="1" spans="1:83">
      <c r="A97" s="25">
        <f>A94+B94</f>
        <v>4168629.54956644</v>
      </c>
      <c r="B97" s="25"/>
      <c r="C97" s="26">
        <f>A97/D94</f>
        <v>231590.530531469</v>
      </c>
      <c r="D97" s="26"/>
      <c r="E97" s="12">
        <v>1494</v>
      </c>
      <c r="F97" s="12">
        <v>2.328</v>
      </c>
      <c r="G97" s="13">
        <v>1.28</v>
      </c>
      <c r="H97" s="14">
        <v>1.24</v>
      </c>
      <c r="I97" s="15">
        <f t="shared" si="49"/>
        <v>5520.3323904</v>
      </c>
      <c r="J97" s="12">
        <v>1</v>
      </c>
      <c r="K97" s="12">
        <v>1494</v>
      </c>
      <c r="L97" s="12">
        <v>1.36</v>
      </c>
      <c r="M97" s="19">
        <f t="shared" si="50"/>
        <v>4.92554092730395</v>
      </c>
      <c r="N97" s="20">
        <v>11872</v>
      </c>
      <c r="O97" s="12">
        <v>0.99</v>
      </c>
      <c r="P97" s="12">
        <v>3.41</v>
      </c>
      <c r="Q97" s="9">
        <f t="shared" si="51"/>
        <v>4.3759</v>
      </c>
      <c r="R97" s="10">
        <v>1.225</v>
      </c>
      <c r="S97" s="20">
        <v>1</v>
      </c>
      <c r="T97" s="21">
        <f t="shared" si="52"/>
        <v>209394.31233237</v>
      </c>
      <c r="U97" s="25">
        <f>SUM(U94:X94)</f>
        <v>5556754.26688209</v>
      </c>
      <c r="V97" s="25"/>
      <c r="W97" s="25"/>
      <c r="X97" s="26">
        <f>U97/Y94</f>
        <v>308708.570382338</v>
      </c>
      <c r="Y97" s="26"/>
      <c r="Z97" s="12">
        <v>1354</v>
      </c>
      <c r="AA97" s="12">
        <v>2.328</v>
      </c>
      <c r="AB97" s="13">
        <v>1.35</v>
      </c>
      <c r="AC97" s="14">
        <v>1.24</v>
      </c>
      <c r="AD97" s="15">
        <f t="shared" si="53"/>
        <v>5276.635488</v>
      </c>
      <c r="AE97" s="12">
        <v>1</v>
      </c>
      <c r="AF97" s="12">
        <v>1354</v>
      </c>
      <c r="AG97" s="12">
        <v>1.63</v>
      </c>
      <c r="AH97" s="19">
        <f t="shared" si="54"/>
        <v>5.0521824686941</v>
      </c>
      <c r="AI97" s="20">
        <v>11872</v>
      </c>
      <c r="AJ97" s="12">
        <v>0.99</v>
      </c>
      <c r="AK97" s="12">
        <v>3.41</v>
      </c>
      <c r="AL97" s="9">
        <f t="shared" si="55"/>
        <v>4.3759</v>
      </c>
      <c r="AM97" s="10">
        <v>1.225</v>
      </c>
      <c r="AN97" s="20">
        <v>1</v>
      </c>
      <c r="AO97" s="21">
        <f t="shared" si="56"/>
        <v>206542.013966866</v>
      </c>
      <c r="AP97" s="25">
        <f>SUM(AP94:AS94)</f>
        <v>7041603.52204633</v>
      </c>
      <c r="AQ97" s="25"/>
      <c r="AR97" s="25"/>
      <c r="AS97" s="26">
        <f>AP97/AT94</f>
        <v>391200.195669241</v>
      </c>
      <c r="AT97" s="26"/>
      <c r="AU97" s="12">
        <v>1497</v>
      </c>
      <c r="AV97" s="12">
        <v>2.328</v>
      </c>
      <c r="AW97" s="13">
        <v>1.35</v>
      </c>
      <c r="AX97" s="14">
        <v>1.24</v>
      </c>
      <c r="AY97" s="15">
        <f t="shared" si="57"/>
        <v>5833.916784</v>
      </c>
      <c r="AZ97" s="12">
        <v>1</v>
      </c>
      <c r="BA97" s="12">
        <v>1497</v>
      </c>
      <c r="BB97" s="12">
        <v>1.63</v>
      </c>
      <c r="BC97" s="19">
        <f t="shared" si="58"/>
        <v>5.19848727480698</v>
      </c>
      <c r="BD97" s="20">
        <v>11872</v>
      </c>
      <c r="BE97" s="12">
        <v>0.99</v>
      </c>
      <c r="BF97" s="12">
        <v>3.41</v>
      </c>
      <c r="BG97" s="9">
        <f t="shared" si="59"/>
        <v>4.3759</v>
      </c>
      <c r="BH97" s="10">
        <v>1.225</v>
      </c>
      <c r="BI97" s="22">
        <v>1.085</v>
      </c>
      <c r="BJ97" s="21">
        <f t="shared" si="60"/>
        <v>245437.520463717</v>
      </c>
      <c r="BK97" s="25">
        <f>SUM(BK94:BN94)</f>
        <v>9745024.27885706</v>
      </c>
      <c r="BL97" s="25"/>
      <c r="BM97" s="25"/>
      <c r="BN97" s="26">
        <f>BK97/BO94</f>
        <v>541390.237714281</v>
      </c>
      <c r="BO97" s="26"/>
      <c r="BP97" s="12">
        <v>1497</v>
      </c>
      <c r="BQ97" s="12">
        <v>2.328</v>
      </c>
      <c r="BR97" s="13">
        <v>1.35</v>
      </c>
      <c r="BS97" s="14">
        <v>1.24</v>
      </c>
      <c r="BT97" s="15">
        <f t="shared" si="61"/>
        <v>5833.916784</v>
      </c>
      <c r="BU97" s="12">
        <v>1</v>
      </c>
      <c r="BV97" s="12">
        <v>1497</v>
      </c>
      <c r="BW97" s="12">
        <v>1.72</v>
      </c>
      <c r="BX97" s="19">
        <f t="shared" si="62"/>
        <v>5.28848727480698</v>
      </c>
      <c r="BY97" s="20">
        <v>11872</v>
      </c>
      <c r="BZ97" s="12">
        <v>0.99</v>
      </c>
      <c r="CA97" s="12">
        <v>4.21</v>
      </c>
      <c r="CB97" s="9">
        <f t="shared" si="63"/>
        <v>5.1679</v>
      </c>
      <c r="CC97" s="10">
        <v>1.225</v>
      </c>
      <c r="CD97" s="20">
        <v>1.2</v>
      </c>
      <c r="CE97" s="21">
        <f t="shared" si="64"/>
        <v>324570.75624272</v>
      </c>
    </row>
    <row r="98" s="1" customFormat="1" customHeight="1" spans="1:83">
      <c r="A98" s="25"/>
      <c r="B98" s="25"/>
      <c r="C98" s="26"/>
      <c r="D98" s="26"/>
      <c r="E98" s="12">
        <v>1494</v>
      </c>
      <c r="F98" s="12">
        <v>2.328</v>
      </c>
      <c r="G98" s="13">
        <v>1.28</v>
      </c>
      <c r="H98" s="14">
        <v>1.24</v>
      </c>
      <c r="I98" s="15">
        <f t="shared" si="49"/>
        <v>5520.3323904</v>
      </c>
      <c r="J98" s="12">
        <v>1</v>
      </c>
      <c r="K98" s="12">
        <v>1494</v>
      </c>
      <c r="L98" s="12">
        <v>1.36</v>
      </c>
      <c r="M98" s="19">
        <f t="shared" si="50"/>
        <v>4.92554092730395</v>
      </c>
      <c r="N98" s="20">
        <v>11872</v>
      </c>
      <c r="O98" s="12">
        <v>0.99</v>
      </c>
      <c r="P98" s="12">
        <v>3.41</v>
      </c>
      <c r="Q98" s="9">
        <f t="shared" si="51"/>
        <v>4.3759</v>
      </c>
      <c r="R98" s="10">
        <v>1.225</v>
      </c>
      <c r="S98" s="20">
        <v>1</v>
      </c>
      <c r="T98" s="21">
        <f t="shared" si="52"/>
        <v>209394.31233237</v>
      </c>
      <c r="U98" s="25"/>
      <c r="V98" s="25"/>
      <c r="W98" s="25"/>
      <c r="X98" s="26"/>
      <c r="Y98" s="26"/>
      <c r="Z98" s="12">
        <v>1354</v>
      </c>
      <c r="AA98" s="12">
        <v>2.328</v>
      </c>
      <c r="AB98" s="13">
        <v>1.35</v>
      </c>
      <c r="AC98" s="14">
        <v>1.24</v>
      </c>
      <c r="AD98" s="15">
        <f t="shared" si="53"/>
        <v>5276.635488</v>
      </c>
      <c r="AE98" s="12">
        <v>1</v>
      </c>
      <c r="AF98" s="12">
        <v>1354</v>
      </c>
      <c r="AG98" s="12">
        <v>1.63</v>
      </c>
      <c r="AH98" s="19">
        <f t="shared" si="54"/>
        <v>5.0521824686941</v>
      </c>
      <c r="AI98" s="20">
        <v>11872</v>
      </c>
      <c r="AJ98" s="12">
        <v>0.99</v>
      </c>
      <c r="AK98" s="12">
        <v>3.41</v>
      </c>
      <c r="AL98" s="9">
        <f t="shared" si="55"/>
        <v>4.3759</v>
      </c>
      <c r="AM98" s="10">
        <v>1.225</v>
      </c>
      <c r="AN98" s="20">
        <v>1</v>
      </c>
      <c r="AO98" s="21">
        <f t="shared" si="56"/>
        <v>206542.013966866</v>
      </c>
      <c r="AP98" s="25"/>
      <c r="AQ98" s="25"/>
      <c r="AR98" s="25"/>
      <c r="AS98" s="26"/>
      <c r="AT98" s="26"/>
      <c r="AU98" s="12">
        <v>1497</v>
      </c>
      <c r="AV98" s="12">
        <v>2.328</v>
      </c>
      <c r="AW98" s="13">
        <v>1.35</v>
      </c>
      <c r="AX98" s="14">
        <v>1.24</v>
      </c>
      <c r="AY98" s="15">
        <f t="shared" si="57"/>
        <v>5833.916784</v>
      </c>
      <c r="AZ98" s="12">
        <v>1</v>
      </c>
      <c r="BA98" s="12">
        <v>1497</v>
      </c>
      <c r="BB98" s="12">
        <v>1.63</v>
      </c>
      <c r="BC98" s="19">
        <f t="shared" si="58"/>
        <v>5.19848727480698</v>
      </c>
      <c r="BD98" s="20">
        <v>11872</v>
      </c>
      <c r="BE98" s="12">
        <v>0.99</v>
      </c>
      <c r="BF98" s="12">
        <v>3.41</v>
      </c>
      <c r="BG98" s="9">
        <f t="shared" si="59"/>
        <v>4.3759</v>
      </c>
      <c r="BH98" s="10">
        <v>1.225</v>
      </c>
      <c r="BI98" s="22">
        <v>1.085</v>
      </c>
      <c r="BJ98" s="21">
        <f t="shared" si="60"/>
        <v>245437.520463717</v>
      </c>
      <c r="BK98" s="25"/>
      <c r="BL98" s="25"/>
      <c r="BM98" s="25"/>
      <c r="BN98" s="26"/>
      <c r="BO98" s="26"/>
      <c r="BP98" s="12">
        <v>1497</v>
      </c>
      <c r="BQ98" s="12">
        <v>2.328</v>
      </c>
      <c r="BR98" s="13">
        <v>1.35</v>
      </c>
      <c r="BS98" s="14">
        <v>1.24</v>
      </c>
      <c r="BT98" s="15">
        <f t="shared" si="61"/>
        <v>5833.916784</v>
      </c>
      <c r="BU98" s="12">
        <v>1</v>
      </c>
      <c r="BV98" s="12">
        <v>1497</v>
      </c>
      <c r="BW98" s="12">
        <v>1.72</v>
      </c>
      <c r="BX98" s="19">
        <f t="shared" si="62"/>
        <v>5.28848727480698</v>
      </c>
      <c r="BY98" s="20">
        <v>11872</v>
      </c>
      <c r="BZ98" s="12">
        <v>0.99</v>
      </c>
      <c r="CA98" s="12">
        <v>4.21</v>
      </c>
      <c r="CB98" s="9">
        <f t="shared" si="63"/>
        <v>5.1679</v>
      </c>
      <c r="CC98" s="10">
        <v>1.225</v>
      </c>
      <c r="CD98" s="20">
        <v>1.2</v>
      </c>
      <c r="CE98" s="21">
        <f t="shared" si="64"/>
        <v>324570.75624272</v>
      </c>
    </row>
    <row r="99" s="1" customFormat="1" customHeight="1" spans="1:83">
      <c r="A99"/>
      <c r="B99"/>
      <c r="C99"/>
      <c r="D99"/>
      <c r="E99" s="12">
        <v>1494</v>
      </c>
      <c r="F99" s="12">
        <v>2.904</v>
      </c>
      <c r="G99" s="13">
        <v>1.28</v>
      </c>
      <c r="H99" s="14">
        <v>1.24</v>
      </c>
      <c r="I99" s="15">
        <f t="shared" si="49"/>
        <v>6886.1878272</v>
      </c>
      <c r="J99" s="12">
        <v>1</v>
      </c>
      <c r="K99" s="12">
        <v>1494</v>
      </c>
      <c r="L99" s="12">
        <v>1.36</v>
      </c>
      <c r="M99" s="19">
        <f t="shared" si="50"/>
        <v>4.92554092730395</v>
      </c>
      <c r="N99" s="20">
        <v>11872</v>
      </c>
      <c r="O99" s="12">
        <v>0.99</v>
      </c>
      <c r="P99" s="12">
        <v>3.41</v>
      </c>
      <c r="Q99" s="9">
        <f t="shared" si="51"/>
        <v>4.3759</v>
      </c>
      <c r="R99" s="10">
        <v>1.225</v>
      </c>
      <c r="S99" s="20">
        <v>1</v>
      </c>
      <c r="T99" s="21">
        <f t="shared" si="52"/>
        <v>245457.336691719</v>
      </c>
      <c r="U99" s="27"/>
      <c r="V99" s="27"/>
      <c r="W99" s="27"/>
      <c r="X99" s="27"/>
      <c r="Y99" s="27"/>
      <c r="Z99" s="12">
        <v>1354</v>
      </c>
      <c r="AA99" s="12">
        <v>2.904</v>
      </c>
      <c r="AB99" s="13">
        <v>1.35</v>
      </c>
      <c r="AC99" s="14">
        <v>1.24</v>
      </c>
      <c r="AD99" s="15">
        <f t="shared" si="53"/>
        <v>6582.194784</v>
      </c>
      <c r="AE99" s="12">
        <v>1</v>
      </c>
      <c r="AF99" s="12">
        <v>1354</v>
      </c>
      <c r="AG99" s="12">
        <v>1.63</v>
      </c>
      <c r="AH99" s="19">
        <f t="shared" si="54"/>
        <v>5.0521824686941</v>
      </c>
      <c r="AI99" s="20">
        <v>11872</v>
      </c>
      <c r="AJ99" s="12">
        <v>0.99</v>
      </c>
      <c r="AK99" s="12">
        <v>3.41</v>
      </c>
      <c r="AL99" s="9">
        <f t="shared" si="55"/>
        <v>4.3759</v>
      </c>
      <c r="AM99" s="10">
        <v>1.225</v>
      </c>
      <c r="AN99" s="20">
        <v>1</v>
      </c>
      <c r="AO99" s="21">
        <f t="shared" si="56"/>
        <v>241899.315019286</v>
      </c>
      <c r="AP99" s="27"/>
      <c r="AQ99" s="27"/>
      <c r="AR99" s="27"/>
      <c r="AS99" s="27"/>
      <c r="AT99" s="27"/>
      <c r="AU99" s="12">
        <v>1497</v>
      </c>
      <c r="AV99" s="12">
        <v>2.904</v>
      </c>
      <c r="AW99" s="13">
        <v>1.35</v>
      </c>
      <c r="AX99" s="14">
        <v>1.24</v>
      </c>
      <c r="AY99" s="15">
        <f t="shared" si="57"/>
        <v>7277.360112</v>
      </c>
      <c r="AZ99" s="12">
        <v>1</v>
      </c>
      <c r="BA99" s="12">
        <v>1497</v>
      </c>
      <c r="BB99" s="12">
        <v>1.63</v>
      </c>
      <c r="BC99" s="19">
        <f t="shared" si="58"/>
        <v>5.19848727480698</v>
      </c>
      <c r="BD99" s="20">
        <v>11872</v>
      </c>
      <c r="BE99" s="12">
        <v>0.99</v>
      </c>
      <c r="BF99" s="12">
        <v>3.41</v>
      </c>
      <c r="BG99" s="9">
        <f t="shared" si="59"/>
        <v>4.3759</v>
      </c>
      <c r="BH99" s="10">
        <v>1.225</v>
      </c>
      <c r="BI99" s="22">
        <v>1.085</v>
      </c>
      <c r="BJ99" s="21">
        <f t="shared" si="60"/>
        <v>289080.052388398</v>
      </c>
      <c r="BK99" s="27"/>
      <c r="BL99" s="27"/>
      <c r="BM99" s="27"/>
      <c r="BN99" s="27"/>
      <c r="BO99" s="27"/>
      <c r="BP99" s="12">
        <v>1497</v>
      </c>
      <c r="BQ99" s="12">
        <v>2.904</v>
      </c>
      <c r="BR99" s="13">
        <v>1.35</v>
      </c>
      <c r="BS99" s="14">
        <v>1.24</v>
      </c>
      <c r="BT99" s="15">
        <f t="shared" si="61"/>
        <v>7277.360112</v>
      </c>
      <c r="BU99" s="12">
        <v>1</v>
      </c>
      <c r="BV99" s="12">
        <v>1497</v>
      </c>
      <c r="BW99" s="12">
        <v>1.72</v>
      </c>
      <c r="BX99" s="19">
        <f t="shared" si="62"/>
        <v>5.28848727480698</v>
      </c>
      <c r="BY99" s="20">
        <v>11872</v>
      </c>
      <c r="BZ99" s="12">
        <v>0.99</v>
      </c>
      <c r="CA99" s="12">
        <v>4.21</v>
      </c>
      <c r="CB99" s="9">
        <f t="shared" si="63"/>
        <v>5.1679</v>
      </c>
      <c r="CC99" s="10">
        <v>1.225</v>
      </c>
      <c r="CD99" s="20">
        <v>1.2</v>
      </c>
      <c r="CE99" s="21">
        <f t="shared" si="64"/>
        <v>382562.028566033</v>
      </c>
    </row>
    <row r="100" s="1" customFormat="1" customHeight="1" spans="1:83">
      <c r="E100" s="12">
        <v>1494</v>
      </c>
      <c r="F100" s="12">
        <v>2.328</v>
      </c>
      <c r="G100" s="13">
        <v>1.28</v>
      </c>
      <c r="H100" s="14">
        <v>1.24</v>
      </c>
      <c r="I100" s="15">
        <f t="shared" si="49"/>
        <v>5520.3323904</v>
      </c>
      <c r="J100" s="12">
        <v>1</v>
      </c>
      <c r="K100" s="12">
        <v>1494</v>
      </c>
      <c r="L100" s="12">
        <v>1.36</v>
      </c>
      <c r="M100" s="19">
        <f t="shared" si="50"/>
        <v>4.92554092730395</v>
      </c>
      <c r="N100" s="20">
        <v>11872</v>
      </c>
      <c r="O100" s="12">
        <v>0.99</v>
      </c>
      <c r="P100" s="12">
        <v>3.41</v>
      </c>
      <c r="Q100" s="9">
        <f t="shared" si="51"/>
        <v>4.3759</v>
      </c>
      <c r="R100" s="10">
        <v>1.225</v>
      </c>
      <c r="S100" s="20">
        <v>1</v>
      </c>
      <c r="T100" s="21">
        <f t="shared" si="52"/>
        <v>209394.31233237</v>
      </c>
      <c r="U100" s="27"/>
      <c r="V100" s="27"/>
      <c r="W100" s="27"/>
      <c r="X100" s="27"/>
      <c r="Y100" s="27"/>
      <c r="Z100" s="12">
        <v>1354</v>
      </c>
      <c r="AA100" s="12">
        <v>2.328</v>
      </c>
      <c r="AB100" s="13">
        <v>1.35</v>
      </c>
      <c r="AC100" s="14">
        <v>1.24</v>
      </c>
      <c r="AD100" s="15">
        <f t="shared" si="53"/>
        <v>5276.635488</v>
      </c>
      <c r="AE100" s="12">
        <v>1</v>
      </c>
      <c r="AF100" s="12">
        <v>1354</v>
      </c>
      <c r="AG100" s="12">
        <v>1.63</v>
      </c>
      <c r="AH100" s="19">
        <f t="shared" si="54"/>
        <v>5.0521824686941</v>
      </c>
      <c r="AI100" s="20">
        <v>11872</v>
      </c>
      <c r="AJ100" s="12">
        <v>0.99</v>
      </c>
      <c r="AK100" s="12">
        <v>3.41</v>
      </c>
      <c r="AL100" s="9">
        <f t="shared" si="55"/>
        <v>4.3759</v>
      </c>
      <c r="AM100" s="10">
        <v>1.225</v>
      </c>
      <c r="AN100" s="20">
        <v>1</v>
      </c>
      <c r="AO100" s="21">
        <f t="shared" si="56"/>
        <v>206542.013966866</v>
      </c>
      <c r="AP100" s="27"/>
      <c r="AQ100" s="27"/>
      <c r="AR100" s="27"/>
      <c r="AS100" s="27"/>
      <c r="AT100" s="27"/>
      <c r="AU100" s="12">
        <v>1497</v>
      </c>
      <c r="AV100" s="12">
        <v>2.328</v>
      </c>
      <c r="AW100" s="13">
        <v>1.35</v>
      </c>
      <c r="AX100" s="14">
        <v>1.24</v>
      </c>
      <c r="AY100" s="15">
        <f t="shared" si="57"/>
        <v>5833.916784</v>
      </c>
      <c r="AZ100" s="12">
        <v>1</v>
      </c>
      <c r="BA100" s="12">
        <v>1497</v>
      </c>
      <c r="BB100" s="12">
        <v>1.63</v>
      </c>
      <c r="BC100" s="19">
        <f t="shared" si="58"/>
        <v>5.19848727480698</v>
      </c>
      <c r="BD100" s="20">
        <v>11872</v>
      </c>
      <c r="BE100" s="12">
        <v>0.99</v>
      </c>
      <c r="BF100" s="12">
        <v>3.41</v>
      </c>
      <c r="BG100" s="9">
        <f t="shared" si="59"/>
        <v>4.3759</v>
      </c>
      <c r="BH100" s="10">
        <v>1.225</v>
      </c>
      <c r="BI100" s="22">
        <v>1.085</v>
      </c>
      <c r="BJ100" s="21">
        <f t="shared" si="60"/>
        <v>245437.520463717</v>
      </c>
      <c r="BK100" s="27"/>
      <c r="BL100" s="27"/>
      <c r="BM100" s="27"/>
      <c r="BN100" s="27"/>
      <c r="BO100" s="27"/>
      <c r="BP100" s="12">
        <v>1497</v>
      </c>
      <c r="BQ100" s="12">
        <v>2.328</v>
      </c>
      <c r="BR100" s="13">
        <v>1.35</v>
      </c>
      <c r="BS100" s="14">
        <v>1.24</v>
      </c>
      <c r="BT100" s="15">
        <f t="shared" si="61"/>
        <v>5833.916784</v>
      </c>
      <c r="BU100" s="12">
        <v>1</v>
      </c>
      <c r="BV100" s="12">
        <v>1497</v>
      </c>
      <c r="BW100" s="12">
        <v>1.72</v>
      </c>
      <c r="BX100" s="19">
        <f t="shared" si="62"/>
        <v>5.28848727480698</v>
      </c>
      <c r="BY100" s="20">
        <v>11872</v>
      </c>
      <c r="BZ100" s="12">
        <v>0.99</v>
      </c>
      <c r="CA100" s="12">
        <v>4.21</v>
      </c>
      <c r="CB100" s="9">
        <f t="shared" si="63"/>
        <v>5.1679</v>
      </c>
      <c r="CC100" s="10">
        <v>1.225</v>
      </c>
      <c r="CD100" s="20">
        <v>1.2</v>
      </c>
      <c r="CE100" s="21">
        <f t="shared" si="64"/>
        <v>324570.75624272</v>
      </c>
    </row>
    <row r="101" s="1" customFormat="1" customHeight="1" spans="1:83">
      <c r="E101" s="12">
        <v>1494</v>
      </c>
      <c r="F101" s="12">
        <v>2.328</v>
      </c>
      <c r="G101" s="13">
        <v>1.28</v>
      </c>
      <c r="H101" s="14">
        <v>1.24</v>
      </c>
      <c r="I101" s="15">
        <f t="shared" si="49"/>
        <v>5520.3323904</v>
      </c>
      <c r="J101" s="12">
        <v>1</v>
      </c>
      <c r="K101" s="12">
        <v>1494</v>
      </c>
      <c r="L101" s="12">
        <v>1.36</v>
      </c>
      <c r="M101" s="19">
        <f t="shared" si="50"/>
        <v>4.92554092730395</v>
      </c>
      <c r="N101" s="20">
        <v>11872</v>
      </c>
      <c r="O101" s="12">
        <v>0.99</v>
      </c>
      <c r="P101" s="12">
        <v>3.41</v>
      </c>
      <c r="Q101" s="9">
        <f t="shared" si="51"/>
        <v>4.3759</v>
      </c>
      <c r="R101" s="10">
        <v>1.225</v>
      </c>
      <c r="S101" s="20">
        <v>1</v>
      </c>
      <c r="T101" s="21">
        <f t="shared" si="52"/>
        <v>209394.31233237</v>
      </c>
      <c r="Z101" s="12">
        <v>1354</v>
      </c>
      <c r="AA101" s="12">
        <v>2.328</v>
      </c>
      <c r="AB101" s="13">
        <v>1.35</v>
      </c>
      <c r="AC101" s="14">
        <v>1.24</v>
      </c>
      <c r="AD101" s="15">
        <f t="shared" si="53"/>
        <v>5276.635488</v>
      </c>
      <c r="AE101" s="12">
        <v>1</v>
      </c>
      <c r="AF101" s="12">
        <v>1354</v>
      </c>
      <c r="AG101" s="12">
        <v>1.63</v>
      </c>
      <c r="AH101" s="19">
        <f t="shared" si="54"/>
        <v>5.0521824686941</v>
      </c>
      <c r="AI101" s="20">
        <v>11872</v>
      </c>
      <c r="AJ101" s="12">
        <v>0.99</v>
      </c>
      <c r="AK101" s="12">
        <v>3.41</v>
      </c>
      <c r="AL101" s="9">
        <f t="shared" si="55"/>
        <v>4.3759</v>
      </c>
      <c r="AM101" s="10">
        <v>1.225</v>
      </c>
      <c r="AN101" s="20">
        <v>1</v>
      </c>
      <c r="AO101" s="21">
        <f t="shared" si="56"/>
        <v>206542.013966866</v>
      </c>
      <c r="AU101" s="12">
        <v>1497</v>
      </c>
      <c r="AV101" s="12">
        <v>2.328</v>
      </c>
      <c r="AW101" s="13">
        <v>1.35</v>
      </c>
      <c r="AX101" s="14">
        <v>1.24</v>
      </c>
      <c r="AY101" s="15">
        <f t="shared" si="57"/>
        <v>5833.916784</v>
      </c>
      <c r="AZ101" s="12">
        <v>1</v>
      </c>
      <c r="BA101" s="12">
        <v>1497</v>
      </c>
      <c r="BB101" s="12">
        <v>1.63</v>
      </c>
      <c r="BC101" s="19">
        <f t="shared" si="58"/>
        <v>5.19848727480698</v>
      </c>
      <c r="BD101" s="20">
        <v>11872</v>
      </c>
      <c r="BE101" s="12">
        <v>0.99</v>
      </c>
      <c r="BF101" s="12">
        <v>3.41</v>
      </c>
      <c r="BG101" s="9">
        <f t="shared" si="59"/>
        <v>4.3759</v>
      </c>
      <c r="BH101" s="10">
        <v>1.225</v>
      </c>
      <c r="BI101" s="22">
        <v>1.085</v>
      </c>
      <c r="BJ101" s="21">
        <f t="shared" si="60"/>
        <v>245437.520463717</v>
      </c>
      <c r="BP101" s="12">
        <v>1497</v>
      </c>
      <c r="BQ101" s="12">
        <v>2.328</v>
      </c>
      <c r="BR101" s="13">
        <v>1.35</v>
      </c>
      <c r="BS101" s="14">
        <v>1.24</v>
      </c>
      <c r="BT101" s="15">
        <f t="shared" si="61"/>
        <v>5833.916784</v>
      </c>
      <c r="BU101" s="12">
        <v>1</v>
      </c>
      <c r="BV101" s="12">
        <v>1497</v>
      </c>
      <c r="BW101" s="12">
        <v>1.72</v>
      </c>
      <c r="BX101" s="19">
        <f t="shared" si="62"/>
        <v>5.28848727480698</v>
      </c>
      <c r="BY101" s="20">
        <v>11872</v>
      </c>
      <c r="BZ101" s="12">
        <v>0.99</v>
      </c>
      <c r="CA101" s="12">
        <v>4.21</v>
      </c>
      <c r="CB101" s="9">
        <f t="shared" si="63"/>
        <v>5.1679</v>
      </c>
      <c r="CC101" s="10">
        <v>1.225</v>
      </c>
      <c r="CD101" s="20">
        <v>1.2</v>
      </c>
      <c r="CE101" s="21">
        <f t="shared" si="64"/>
        <v>324570.75624272</v>
      </c>
    </row>
    <row r="102" s="1" customFormat="1" customHeight="1" spans="1:83">
      <c r="E102" s="12">
        <v>1494</v>
      </c>
      <c r="F102" s="12">
        <v>2.904</v>
      </c>
      <c r="G102" s="13">
        <v>1.28</v>
      </c>
      <c r="H102" s="14">
        <v>1.24</v>
      </c>
      <c r="I102" s="15">
        <f t="shared" si="49"/>
        <v>6886.1878272</v>
      </c>
      <c r="J102" s="12">
        <v>1</v>
      </c>
      <c r="K102" s="12">
        <v>1494</v>
      </c>
      <c r="L102" s="12">
        <v>1.36</v>
      </c>
      <c r="M102" s="19">
        <f t="shared" si="50"/>
        <v>4.92554092730395</v>
      </c>
      <c r="N102" s="20">
        <v>11872</v>
      </c>
      <c r="O102" s="12">
        <v>0.99</v>
      </c>
      <c r="P102" s="12">
        <v>3.41</v>
      </c>
      <c r="Q102" s="9">
        <f t="shared" si="51"/>
        <v>4.3759</v>
      </c>
      <c r="R102" s="10">
        <v>1.225</v>
      </c>
      <c r="S102" s="20">
        <v>1</v>
      </c>
      <c r="T102" s="21">
        <f t="shared" si="52"/>
        <v>245457.336691719</v>
      </c>
      <c r="Z102" s="12">
        <v>1354</v>
      </c>
      <c r="AA102" s="12">
        <v>2.904</v>
      </c>
      <c r="AB102" s="13">
        <v>1.35</v>
      </c>
      <c r="AC102" s="14">
        <v>1.24</v>
      </c>
      <c r="AD102" s="15">
        <f t="shared" si="53"/>
        <v>6582.194784</v>
      </c>
      <c r="AE102" s="12">
        <v>1</v>
      </c>
      <c r="AF102" s="12">
        <v>1354</v>
      </c>
      <c r="AG102" s="12">
        <v>1.63</v>
      </c>
      <c r="AH102" s="19">
        <f t="shared" si="54"/>
        <v>5.0521824686941</v>
      </c>
      <c r="AI102" s="20">
        <v>11872</v>
      </c>
      <c r="AJ102" s="12">
        <v>0.99</v>
      </c>
      <c r="AK102" s="12">
        <v>3.41</v>
      </c>
      <c r="AL102" s="9">
        <f t="shared" si="55"/>
        <v>4.3759</v>
      </c>
      <c r="AM102" s="10">
        <v>1.225</v>
      </c>
      <c r="AN102" s="20">
        <v>1</v>
      </c>
      <c r="AO102" s="21">
        <f t="shared" si="56"/>
        <v>241899.315019286</v>
      </c>
      <c r="AU102" s="12">
        <v>1497</v>
      </c>
      <c r="AV102" s="12">
        <v>2.904</v>
      </c>
      <c r="AW102" s="13">
        <v>1.35</v>
      </c>
      <c r="AX102" s="14">
        <v>1.24</v>
      </c>
      <c r="AY102" s="15">
        <f t="shared" si="57"/>
        <v>7277.360112</v>
      </c>
      <c r="AZ102" s="12">
        <v>1</v>
      </c>
      <c r="BA102" s="12">
        <v>1497</v>
      </c>
      <c r="BB102" s="12">
        <v>1.63</v>
      </c>
      <c r="BC102" s="19">
        <f t="shared" si="58"/>
        <v>5.19848727480698</v>
      </c>
      <c r="BD102" s="20">
        <v>11872</v>
      </c>
      <c r="BE102" s="12">
        <v>0.99</v>
      </c>
      <c r="BF102" s="12">
        <v>3.41</v>
      </c>
      <c r="BG102" s="9">
        <f t="shared" si="59"/>
        <v>4.3759</v>
      </c>
      <c r="BH102" s="10">
        <v>1.225</v>
      </c>
      <c r="BI102" s="22">
        <v>1.085</v>
      </c>
      <c r="BJ102" s="21">
        <f t="shared" si="60"/>
        <v>289080.052388398</v>
      </c>
      <c r="BP102" s="12">
        <v>1497</v>
      </c>
      <c r="BQ102" s="12">
        <v>2.904</v>
      </c>
      <c r="BR102" s="13">
        <v>1.35</v>
      </c>
      <c r="BS102" s="14">
        <v>1.24</v>
      </c>
      <c r="BT102" s="15">
        <f t="shared" si="61"/>
        <v>7277.360112</v>
      </c>
      <c r="BU102" s="12">
        <v>1</v>
      </c>
      <c r="BV102" s="12">
        <v>1497</v>
      </c>
      <c r="BW102" s="12">
        <v>1.72</v>
      </c>
      <c r="BX102" s="19">
        <f t="shared" si="62"/>
        <v>5.28848727480698</v>
      </c>
      <c r="BY102" s="20">
        <v>11872</v>
      </c>
      <c r="BZ102" s="12">
        <v>0.99</v>
      </c>
      <c r="CA102" s="12">
        <v>4.21</v>
      </c>
      <c r="CB102" s="9">
        <f t="shared" si="63"/>
        <v>5.1679</v>
      </c>
      <c r="CC102" s="10">
        <v>1.225</v>
      </c>
      <c r="CD102" s="20">
        <v>1.2</v>
      </c>
      <c r="CE102" s="21">
        <f t="shared" si="64"/>
        <v>382562.028566033</v>
      </c>
    </row>
    <row r="103" s="1" customFormat="1" customHeight="1" spans="1:83">
      <c r="E103" s="12">
        <v>1494</v>
      </c>
      <c r="F103" s="12">
        <v>2.328</v>
      </c>
      <c r="G103" s="13">
        <v>1.28</v>
      </c>
      <c r="H103" s="14">
        <v>1.24</v>
      </c>
      <c r="I103" s="15">
        <f t="shared" si="49"/>
        <v>5520.3323904</v>
      </c>
      <c r="J103" s="12">
        <v>1</v>
      </c>
      <c r="K103" s="12">
        <v>1494</v>
      </c>
      <c r="L103" s="12">
        <v>1.36</v>
      </c>
      <c r="M103" s="19">
        <f t="shared" si="50"/>
        <v>4.92554092730395</v>
      </c>
      <c r="N103" s="20">
        <v>11872</v>
      </c>
      <c r="O103" s="12">
        <v>0.99</v>
      </c>
      <c r="P103" s="12">
        <v>3.41</v>
      </c>
      <c r="Q103" s="9">
        <f t="shared" si="51"/>
        <v>4.3759</v>
      </c>
      <c r="R103" s="10">
        <v>1.225</v>
      </c>
      <c r="S103" s="20">
        <v>1</v>
      </c>
      <c r="T103" s="21">
        <f t="shared" si="52"/>
        <v>209394.31233237</v>
      </c>
      <c r="Z103" s="12">
        <v>1354</v>
      </c>
      <c r="AA103" s="12">
        <v>2.328</v>
      </c>
      <c r="AB103" s="13">
        <v>1.35</v>
      </c>
      <c r="AC103" s="14">
        <v>1.24</v>
      </c>
      <c r="AD103" s="15">
        <f t="shared" si="53"/>
        <v>5276.635488</v>
      </c>
      <c r="AE103" s="12">
        <v>1</v>
      </c>
      <c r="AF103" s="12">
        <v>1354</v>
      </c>
      <c r="AG103" s="12">
        <v>1.63</v>
      </c>
      <c r="AH103" s="19">
        <f t="shared" si="54"/>
        <v>5.0521824686941</v>
      </c>
      <c r="AI103" s="20">
        <v>11872</v>
      </c>
      <c r="AJ103" s="12">
        <v>0.99</v>
      </c>
      <c r="AK103" s="12">
        <v>3.41</v>
      </c>
      <c r="AL103" s="9">
        <f t="shared" si="55"/>
        <v>4.3759</v>
      </c>
      <c r="AM103" s="10">
        <v>1.225</v>
      </c>
      <c r="AN103" s="20">
        <v>1</v>
      </c>
      <c r="AO103" s="21">
        <f t="shared" si="56"/>
        <v>206542.013966866</v>
      </c>
      <c r="AU103" s="12">
        <v>1497</v>
      </c>
      <c r="AV103" s="12">
        <v>2.328</v>
      </c>
      <c r="AW103" s="13">
        <v>1.35</v>
      </c>
      <c r="AX103" s="14">
        <v>1.24</v>
      </c>
      <c r="AY103" s="15">
        <f t="shared" si="57"/>
        <v>5833.916784</v>
      </c>
      <c r="AZ103" s="12">
        <v>1</v>
      </c>
      <c r="BA103" s="12">
        <v>1497</v>
      </c>
      <c r="BB103" s="12">
        <v>1.63</v>
      </c>
      <c r="BC103" s="19">
        <f t="shared" si="58"/>
        <v>5.19848727480698</v>
      </c>
      <c r="BD103" s="20">
        <v>11872</v>
      </c>
      <c r="BE103" s="12">
        <v>0.99</v>
      </c>
      <c r="BF103" s="12">
        <v>3.41</v>
      </c>
      <c r="BG103" s="9">
        <f t="shared" si="59"/>
        <v>4.3759</v>
      </c>
      <c r="BH103" s="10">
        <v>1.225</v>
      </c>
      <c r="BI103" s="22">
        <v>1.085</v>
      </c>
      <c r="BJ103" s="21">
        <f t="shared" si="60"/>
        <v>245437.520463717</v>
      </c>
      <c r="BP103" s="12">
        <v>1497</v>
      </c>
      <c r="BQ103" s="12">
        <v>2.328</v>
      </c>
      <c r="BR103" s="13">
        <v>1.35</v>
      </c>
      <c r="BS103" s="14">
        <v>1.24</v>
      </c>
      <c r="BT103" s="15">
        <f t="shared" si="61"/>
        <v>5833.916784</v>
      </c>
      <c r="BU103" s="12">
        <v>1</v>
      </c>
      <c r="BV103" s="12">
        <v>1497</v>
      </c>
      <c r="BW103" s="12">
        <v>1.72</v>
      </c>
      <c r="BX103" s="19">
        <f t="shared" si="62"/>
        <v>5.28848727480698</v>
      </c>
      <c r="BY103" s="20">
        <v>11872</v>
      </c>
      <c r="BZ103" s="12">
        <v>0.99</v>
      </c>
      <c r="CA103" s="12">
        <v>4.21</v>
      </c>
      <c r="CB103" s="9">
        <f t="shared" si="63"/>
        <v>5.1679</v>
      </c>
      <c r="CC103" s="10">
        <v>1.225</v>
      </c>
      <c r="CD103" s="20">
        <v>1.2</v>
      </c>
      <c r="CE103" s="21">
        <f t="shared" si="64"/>
        <v>324570.75624272</v>
      </c>
    </row>
    <row r="104" s="1" customFormat="1" customHeight="1" spans="1:83">
      <c r="E104" s="12">
        <v>1494</v>
      </c>
      <c r="F104" s="12">
        <v>2.328</v>
      </c>
      <c r="G104" s="13">
        <v>1.28</v>
      </c>
      <c r="H104" s="14">
        <v>1.24</v>
      </c>
      <c r="I104" s="15">
        <f t="shared" si="49"/>
        <v>5520.3323904</v>
      </c>
      <c r="J104" s="12">
        <v>1</v>
      </c>
      <c r="K104" s="12">
        <v>1494</v>
      </c>
      <c r="L104" s="12">
        <v>1.36</v>
      </c>
      <c r="M104" s="19">
        <f t="shared" si="50"/>
        <v>4.92554092730395</v>
      </c>
      <c r="N104" s="20">
        <v>11872</v>
      </c>
      <c r="O104" s="12">
        <v>0.99</v>
      </c>
      <c r="P104" s="12">
        <v>3.41</v>
      </c>
      <c r="Q104" s="9">
        <f t="shared" si="51"/>
        <v>4.3759</v>
      </c>
      <c r="R104" s="10">
        <v>1.225</v>
      </c>
      <c r="S104" s="20">
        <v>1</v>
      </c>
      <c r="T104" s="21">
        <f t="shared" si="52"/>
        <v>209394.31233237</v>
      </c>
      <c r="Z104" s="12">
        <v>1354</v>
      </c>
      <c r="AA104" s="12">
        <v>2.328</v>
      </c>
      <c r="AB104" s="13">
        <v>1.35</v>
      </c>
      <c r="AC104" s="14">
        <v>1.24</v>
      </c>
      <c r="AD104" s="15">
        <f t="shared" si="53"/>
        <v>5276.635488</v>
      </c>
      <c r="AE104" s="12">
        <v>1</v>
      </c>
      <c r="AF104" s="12">
        <v>1354</v>
      </c>
      <c r="AG104" s="12">
        <v>1.63</v>
      </c>
      <c r="AH104" s="19">
        <f t="shared" si="54"/>
        <v>5.0521824686941</v>
      </c>
      <c r="AI104" s="20">
        <v>11872</v>
      </c>
      <c r="AJ104" s="12">
        <v>0.99</v>
      </c>
      <c r="AK104" s="12">
        <v>3.41</v>
      </c>
      <c r="AL104" s="9">
        <f t="shared" si="55"/>
        <v>4.3759</v>
      </c>
      <c r="AM104" s="10">
        <v>1.225</v>
      </c>
      <c r="AN104" s="20">
        <v>1</v>
      </c>
      <c r="AO104" s="21">
        <f t="shared" si="56"/>
        <v>206542.013966866</v>
      </c>
      <c r="AU104" s="12">
        <v>1497</v>
      </c>
      <c r="AV104" s="12">
        <v>2.328</v>
      </c>
      <c r="AW104" s="13">
        <v>1.35</v>
      </c>
      <c r="AX104" s="14">
        <v>1.24</v>
      </c>
      <c r="AY104" s="15">
        <f t="shared" si="57"/>
        <v>5833.916784</v>
      </c>
      <c r="AZ104" s="12">
        <v>1</v>
      </c>
      <c r="BA104" s="12">
        <v>1497</v>
      </c>
      <c r="BB104" s="12">
        <v>1.63</v>
      </c>
      <c r="BC104" s="19">
        <f t="shared" si="58"/>
        <v>5.19848727480698</v>
      </c>
      <c r="BD104" s="20">
        <v>11872</v>
      </c>
      <c r="BE104" s="12">
        <v>0.99</v>
      </c>
      <c r="BF104" s="12">
        <v>3.41</v>
      </c>
      <c r="BG104" s="9">
        <f t="shared" si="59"/>
        <v>4.3759</v>
      </c>
      <c r="BH104" s="10">
        <v>1.225</v>
      </c>
      <c r="BI104" s="22">
        <v>1.085</v>
      </c>
      <c r="BJ104" s="21">
        <f t="shared" si="60"/>
        <v>245437.520463717</v>
      </c>
      <c r="BP104" s="12">
        <v>1497</v>
      </c>
      <c r="BQ104" s="12">
        <v>2.328</v>
      </c>
      <c r="BR104" s="13">
        <v>1.35</v>
      </c>
      <c r="BS104" s="14">
        <v>1.24</v>
      </c>
      <c r="BT104" s="15">
        <f t="shared" si="61"/>
        <v>5833.916784</v>
      </c>
      <c r="BU104" s="12">
        <v>1</v>
      </c>
      <c r="BV104" s="12">
        <v>1497</v>
      </c>
      <c r="BW104" s="12">
        <v>1.72</v>
      </c>
      <c r="BX104" s="19">
        <f t="shared" si="62"/>
        <v>5.28848727480698</v>
      </c>
      <c r="BY104" s="20">
        <v>11872</v>
      </c>
      <c r="BZ104" s="12">
        <v>0.99</v>
      </c>
      <c r="CA104" s="12">
        <v>4.21</v>
      </c>
      <c r="CB104" s="9">
        <f t="shared" si="63"/>
        <v>5.1679</v>
      </c>
      <c r="CC104" s="10">
        <v>1.225</v>
      </c>
      <c r="CD104" s="20">
        <v>1.2</v>
      </c>
      <c r="CE104" s="21">
        <f t="shared" si="64"/>
        <v>324570.75624272</v>
      </c>
    </row>
    <row r="105" s="1" customFormat="1" customHeight="1" spans="1:83">
      <c r="E105" s="12">
        <v>1494</v>
      </c>
      <c r="F105" s="12">
        <v>2.904</v>
      </c>
      <c r="G105" s="13">
        <v>1.28</v>
      </c>
      <c r="H105" s="14">
        <v>1.24</v>
      </c>
      <c r="I105" s="15">
        <f t="shared" si="49"/>
        <v>6886.1878272</v>
      </c>
      <c r="J105" s="12">
        <v>1</v>
      </c>
      <c r="K105" s="12">
        <v>1494</v>
      </c>
      <c r="L105" s="12">
        <v>1.36</v>
      </c>
      <c r="M105" s="19">
        <f t="shared" si="50"/>
        <v>4.92554092730395</v>
      </c>
      <c r="N105" s="20">
        <v>11872</v>
      </c>
      <c r="O105" s="12">
        <v>0.99</v>
      </c>
      <c r="P105" s="12">
        <v>3.41</v>
      </c>
      <c r="Q105" s="9">
        <f t="shared" si="51"/>
        <v>4.3759</v>
      </c>
      <c r="R105" s="10">
        <v>1.225</v>
      </c>
      <c r="S105" s="20">
        <v>1</v>
      </c>
      <c r="T105" s="21">
        <f t="shared" si="52"/>
        <v>245457.336691719</v>
      </c>
      <c r="Z105" s="12">
        <v>1354</v>
      </c>
      <c r="AA105" s="12">
        <v>2.904</v>
      </c>
      <c r="AB105" s="13">
        <v>1.35</v>
      </c>
      <c r="AC105" s="14">
        <v>1.24</v>
      </c>
      <c r="AD105" s="15">
        <f t="shared" si="53"/>
        <v>6582.194784</v>
      </c>
      <c r="AE105" s="12">
        <v>1</v>
      </c>
      <c r="AF105" s="12">
        <v>1354</v>
      </c>
      <c r="AG105" s="12">
        <v>1.63</v>
      </c>
      <c r="AH105" s="19">
        <f t="shared" si="54"/>
        <v>5.0521824686941</v>
      </c>
      <c r="AI105" s="20">
        <v>11872</v>
      </c>
      <c r="AJ105" s="12">
        <v>0.99</v>
      </c>
      <c r="AK105" s="12">
        <v>3.41</v>
      </c>
      <c r="AL105" s="9">
        <f t="shared" si="55"/>
        <v>4.3759</v>
      </c>
      <c r="AM105" s="10">
        <v>1.225</v>
      </c>
      <c r="AN105" s="20">
        <v>1</v>
      </c>
      <c r="AO105" s="21">
        <f t="shared" si="56"/>
        <v>241899.315019286</v>
      </c>
      <c r="AU105" s="12">
        <v>1497</v>
      </c>
      <c r="AV105" s="12">
        <v>2.904</v>
      </c>
      <c r="AW105" s="13">
        <v>1.35</v>
      </c>
      <c r="AX105" s="14">
        <v>1.24</v>
      </c>
      <c r="AY105" s="15">
        <f t="shared" si="57"/>
        <v>7277.360112</v>
      </c>
      <c r="AZ105" s="12">
        <v>1</v>
      </c>
      <c r="BA105" s="12">
        <v>1497</v>
      </c>
      <c r="BB105" s="12">
        <v>1.63</v>
      </c>
      <c r="BC105" s="19">
        <f t="shared" si="58"/>
        <v>5.19848727480698</v>
      </c>
      <c r="BD105" s="20">
        <v>11872</v>
      </c>
      <c r="BE105" s="12">
        <v>0.99</v>
      </c>
      <c r="BF105" s="12">
        <v>3.41</v>
      </c>
      <c r="BG105" s="9">
        <f t="shared" si="59"/>
        <v>4.3759</v>
      </c>
      <c r="BH105" s="10">
        <v>1.225</v>
      </c>
      <c r="BI105" s="22">
        <v>1.085</v>
      </c>
      <c r="BJ105" s="21">
        <f t="shared" si="60"/>
        <v>289080.052388398</v>
      </c>
      <c r="BP105" s="12">
        <v>1497</v>
      </c>
      <c r="BQ105" s="12">
        <v>2.904</v>
      </c>
      <c r="BR105" s="13">
        <v>1.35</v>
      </c>
      <c r="BS105" s="14">
        <v>1.24</v>
      </c>
      <c r="BT105" s="15">
        <f t="shared" si="61"/>
        <v>7277.360112</v>
      </c>
      <c r="BU105" s="12">
        <v>1</v>
      </c>
      <c r="BV105" s="12">
        <v>1497</v>
      </c>
      <c r="BW105" s="12">
        <v>1.72</v>
      </c>
      <c r="BX105" s="19">
        <f t="shared" si="62"/>
        <v>5.28848727480698</v>
      </c>
      <c r="BY105" s="20">
        <v>11872</v>
      </c>
      <c r="BZ105" s="12">
        <v>0.99</v>
      </c>
      <c r="CA105" s="12">
        <v>4.21</v>
      </c>
      <c r="CB105" s="9">
        <f t="shared" si="63"/>
        <v>5.1679</v>
      </c>
      <c r="CC105" s="10">
        <v>1.225</v>
      </c>
      <c r="CD105" s="20">
        <v>1.2</v>
      </c>
      <c r="CE105" s="21">
        <f t="shared" si="64"/>
        <v>382562.028566033</v>
      </c>
    </row>
    <row r="106" s="1" customFormat="1" customHeight="1" spans="1:83">
      <c r="E106" s="12">
        <v>1494</v>
      </c>
      <c r="F106" s="12">
        <v>2.328</v>
      </c>
      <c r="G106" s="13">
        <v>1.28</v>
      </c>
      <c r="H106" s="14">
        <v>1.24</v>
      </c>
      <c r="I106" s="15">
        <f t="shared" si="49"/>
        <v>5520.3323904</v>
      </c>
      <c r="J106" s="12">
        <v>1</v>
      </c>
      <c r="K106" s="12">
        <v>1494</v>
      </c>
      <c r="L106" s="12">
        <v>1.36</v>
      </c>
      <c r="M106" s="19">
        <f t="shared" si="50"/>
        <v>4.92554092730395</v>
      </c>
      <c r="N106" s="20">
        <v>11872</v>
      </c>
      <c r="O106" s="12">
        <v>0.99</v>
      </c>
      <c r="P106" s="12">
        <v>3.41</v>
      </c>
      <c r="Q106" s="9">
        <f t="shared" si="51"/>
        <v>4.3759</v>
      </c>
      <c r="R106" s="10">
        <v>1.225</v>
      </c>
      <c r="S106" s="20">
        <v>1</v>
      </c>
      <c r="T106" s="21">
        <f t="shared" si="52"/>
        <v>209394.31233237</v>
      </c>
      <c r="Z106" s="12">
        <v>1354</v>
      </c>
      <c r="AA106" s="12">
        <v>2.328</v>
      </c>
      <c r="AB106" s="13">
        <v>1.35</v>
      </c>
      <c r="AC106" s="14">
        <v>1.24</v>
      </c>
      <c r="AD106" s="15">
        <f t="shared" si="53"/>
        <v>5276.635488</v>
      </c>
      <c r="AE106" s="12">
        <v>1</v>
      </c>
      <c r="AF106" s="12">
        <v>1354</v>
      </c>
      <c r="AG106" s="12">
        <v>1.63</v>
      </c>
      <c r="AH106" s="19">
        <f t="shared" si="54"/>
        <v>5.0521824686941</v>
      </c>
      <c r="AI106" s="20">
        <v>11872</v>
      </c>
      <c r="AJ106" s="12">
        <v>0.99</v>
      </c>
      <c r="AK106" s="12">
        <v>3.41</v>
      </c>
      <c r="AL106" s="9">
        <f t="shared" si="55"/>
        <v>4.3759</v>
      </c>
      <c r="AM106" s="10">
        <v>1.225</v>
      </c>
      <c r="AN106" s="20">
        <v>1</v>
      </c>
      <c r="AO106" s="21">
        <f t="shared" si="56"/>
        <v>206542.013966866</v>
      </c>
      <c r="AU106" s="12">
        <v>1497</v>
      </c>
      <c r="AV106" s="12">
        <v>2.328</v>
      </c>
      <c r="AW106" s="13">
        <v>1.35</v>
      </c>
      <c r="AX106" s="14">
        <v>1.24</v>
      </c>
      <c r="AY106" s="15">
        <f t="shared" si="57"/>
        <v>5833.916784</v>
      </c>
      <c r="AZ106" s="12">
        <v>1</v>
      </c>
      <c r="BA106" s="12">
        <v>1497</v>
      </c>
      <c r="BB106" s="12">
        <v>1.63</v>
      </c>
      <c r="BC106" s="19">
        <f t="shared" si="58"/>
        <v>5.19848727480698</v>
      </c>
      <c r="BD106" s="20">
        <v>11872</v>
      </c>
      <c r="BE106" s="12">
        <v>0.99</v>
      </c>
      <c r="BF106" s="12">
        <v>3.41</v>
      </c>
      <c r="BG106" s="9">
        <f t="shared" si="59"/>
        <v>4.3759</v>
      </c>
      <c r="BH106" s="10">
        <v>1.225</v>
      </c>
      <c r="BI106" s="22">
        <v>1.085</v>
      </c>
      <c r="BJ106" s="21">
        <f t="shared" si="60"/>
        <v>245437.520463717</v>
      </c>
      <c r="BP106" s="12">
        <v>1497</v>
      </c>
      <c r="BQ106" s="12">
        <v>2.328</v>
      </c>
      <c r="BR106" s="13">
        <v>1.35</v>
      </c>
      <c r="BS106" s="14">
        <v>1.24</v>
      </c>
      <c r="BT106" s="15">
        <f t="shared" si="61"/>
        <v>5833.916784</v>
      </c>
      <c r="BU106" s="12">
        <v>1</v>
      </c>
      <c r="BV106" s="12">
        <v>1497</v>
      </c>
      <c r="BW106" s="12">
        <v>1.72</v>
      </c>
      <c r="BX106" s="19">
        <f t="shared" si="62"/>
        <v>5.28848727480698</v>
      </c>
      <c r="BY106" s="20">
        <v>11872</v>
      </c>
      <c r="BZ106" s="12">
        <v>0.99</v>
      </c>
      <c r="CA106" s="12">
        <v>4.21</v>
      </c>
      <c r="CB106" s="9">
        <f t="shared" si="63"/>
        <v>5.1679</v>
      </c>
      <c r="CC106" s="10">
        <v>1.225</v>
      </c>
      <c r="CD106" s="20">
        <v>1.2</v>
      </c>
      <c r="CE106" s="21">
        <f t="shared" si="64"/>
        <v>324570.75624272</v>
      </c>
    </row>
    <row r="107" s="1" customFormat="1" customHeight="1" spans="1:83">
      <c r="E107" s="12">
        <v>1494</v>
      </c>
      <c r="F107" s="12">
        <v>2.328</v>
      </c>
      <c r="G107" s="13">
        <v>1.28</v>
      </c>
      <c r="H107" s="14">
        <v>1.24</v>
      </c>
      <c r="I107" s="15">
        <f t="shared" si="49"/>
        <v>5520.3323904</v>
      </c>
      <c r="J107" s="12">
        <v>1</v>
      </c>
      <c r="K107" s="12">
        <v>1494</v>
      </c>
      <c r="L107" s="12">
        <v>1.36</v>
      </c>
      <c r="M107" s="19">
        <f t="shared" si="50"/>
        <v>4.92554092730395</v>
      </c>
      <c r="N107" s="20">
        <v>11872</v>
      </c>
      <c r="O107" s="12">
        <v>0.99</v>
      </c>
      <c r="P107" s="12">
        <v>3.41</v>
      </c>
      <c r="Q107" s="9">
        <f t="shared" si="51"/>
        <v>4.3759</v>
      </c>
      <c r="R107" s="10">
        <v>1.225</v>
      </c>
      <c r="S107" s="20">
        <v>1</v>
      </c>
      <c r="T107" s="21">
        <f t="shared" si="52"/>
        <v>209394.31233237</v>
      </c>
      <c r="Z107" s="12">
        <v>1354</v>
      </c>
      <c r="AA107" s="12">
        <v>2.328</v>
      </c>
      <c r="AB107" s="13">
        <v>1.35</v>
      </c>
      <c r="AC107" s="14">
        <v>1.24</v>
      </c>
      <c r="AD107" s="15">
        <f t="shared" si="53"/>
        <v>5276.635488</v>
      </c>
      <c r="AE107" s="12">
        <v>1</v>
      </c>
      <c r="AF107" s="12">
        <v>1354</v>
      </c>
      <c r="AG107" s="12">
        <v>1.63</v>
      </c>
      <c r="AH107" s="19">
        <f t="shared" si="54"/>
        <v>5.0521824686941</v>
      </c>
      <c r="AI107" s="20">
        <v>11872</v>
      </c>
      <c r="AJ107" s="12">
        <v>0.99</v>
      </c>
      <c r="AK107" s="12">
        <v>3.41</v>
      </c>
      <c r="AL107" s="9">
        <f t="shared" si="55"/>
        <v>4.3759</v>
      </c>
      <c r="AM107" s="10">
        <v>1.225</v>
      </c>
      <c r="AN107" s="20">
        <v>1</v>
      </c>
      <c r="AO107" s="21">
        <f t="shared" si="56"/>
        <v>206542.013966866</v>
      </c>
      <c r="AU107" s="12">
        <v>1497</v>
      </c>
      <c r="AV107" s="12">
        <v>2.328</v>
      </c>
      <c r="AW107" s="13">
        <v>1.35</v>
      </c>
      <c r="AX107" s="14">
        <v>1.24</v>
      </c>
      <c r="AY107" s="15">
        <f t="shared" si="57"/>
        <v>5833.916784</v>
      </c>
      <c r="AZ107" s="12">
        <v>1</v>
      </c>
      <c r="BA107" s="12">
        <v>1497</v>
      </c>
      <c r="BB107" s="12">
        <v>1.63</v>
      </c>
      <c r="BC107" s="19">
        <f t="shared" si="58"/>
        <v>5.19848727480698</v>
      </c>
      <c r="BD107" s="20">
        <v>11872</v>
      </c>
      <c r="BE107" s="12">
        <v>0.99</v>
      </c>
      <c r="BF107" s="12">
        <v>3.41</v>
      </c>
      <c r="BG107" s="9">
        <f t="shared" si="59"/>
        <v>4.3759</v>
      </c>
      <c r="BH107" s="10">
        <v>1.225</v>
      </c>
      <c r="BI107" s="22">
        <v>1.085</v>
      </c>
      <c r="BJ107" s="21">
        <f t="shared" si="60"/>
        <v>245437.520463717</v>
      </c>
      <c r="BP107" s="12">
        <v>1497</v>
      </c>
      <c r="BQ107" s="12">
        <v>2.328</v>
      </c>
      <c r="BR107" s="13">
        <v>1.35</v>
      </c>
      <c r="BS107" s="14">
        <v>1.24</v>
      </c>
      <c r="BT107" s="15">
        <f t="shared" si="61"/>
        <v>5833.916784</v>
      </c>
      <c r="BU107" s="12">
        <v>1</v>
      </c>
      <c r="BV107" s="12">
        <v>1497</v>
      </c>
      <c r="BW107" s="12">
        <v>1.72</v>
      </c>
      <c r="BX107" s="19">
        <f t="shared" si="62"/>
        <v>5.28848727480698</v>
      </c>
      <c r="BY107" s="20">
        <v>11872</v>
      </c>
      <c r="BZ107" s="12">
        <v>0.99</v>
      </c>
      <c r="CA107" s="12">
        <v>4.21</v>
      </c>
      <c r="CB107" s="9">
        <f t="shared" si="63"/>
        <v>5.1679</v>
      </c>
      <c r="CC107" s="10">
        <v>1.225</v>
      </c>
      <c r="CD107" s="20">
        <v>1.2</v>
      </c>
      <c r="CE107" s="21">
        <f t="shared" si="64"/>
        <v>324570.75624272</v>
      </c>
    </row>
    <row r="108" s="1" customFormat="1" customHeight="1" spans="1:83">
      <c r="E108" s="12">
        <v>1494</v>
      </c>
      <c r="F108" s="12">
        <v>2.904</v>
      </c>
      <c r="G108" s="13">
        <v>1.28</v>
      </c>
      <c r="H108" s="14">
        <v>1.24</v>
      </c>
      <c r="I108" s="15">
        <f t="shared" si="49"/>
        <v>6886.1878272</v>
      </c>
      <c r="J108" s="12">
        <v>1</v>
      </c>
      <c r="K108" s="12">
        <v>1494</v>
      </c>
      <c r="L108" s="12">
        <v>1.36</v>
      </c>
      <c r="M108" s="19">
        <f t="shared" si="50"/>
        <v>4.92554092730395</v>
      </c>
      <c r="N108" s="20">
        <v>11872</v>
      </c>
      <c r="O108" s="12">
        <v>0.99</v>
      </c>
      <c r="P108" s="12">
        <v>3.41</v>
      </c>
      <c r="Q108" s="9">
        <f t="shared" si="51"/>
        <v>4.3759</v>
      </c>
      <c r="R108" s="10">
        <v>1.225</v>
      </c>
      <c r="S108" s="20">
        <v>1</v>
      </c>
      <c r="T108" s="21">
        <f t="shared" si="52"/>
        <v>245457.336691719</v>
      </c>
      <c r="Z108" s="12">
        <v>1354</v>
      </c>
      <c r="AA108" s="12">
        <v>2.904</v>
      </c>
      <c r="AB108" s="13">
        <v>1.35</v>
      </c>
      <c r="AC108" s="14">
        <v>1.24</v>
      </c>
      <c r="AD108" s="15">
        <f t="shared" si="53"/>
        <v>6582.194784</v>
      </c>
      <c r="AE108" s="12">
        <v>1</v>
      </c>
      <c r="AF108" s="12">
        <v>1354</v>
      </c>
      <c r="AG108" s="12">
        <v>1.63</v>
      </c>
      <c r="AH108" s="19">
        <f t="shared" si="54"/>
        <v>5.0521824686941</v>
      </c>
      <c r="AI108" s="20">
        <v>11872</v>
      </c>
      <c r="AJ108" s="12">
        <v>0.99</v>
      </c>
      <c r="AK108" s="12">
        <v>3.41</v>
      </c>
      <c r="AL108" s="9">
        <f t="shared" si="55"/>
        <v>4.3759</v>
      </c>
      <c r="AM108" s="10">
        <v>1.225</v>
      </c>
      <c r="AN108" s="20">
        <v>1</v>
      </c>
      <c r="AO108" s="21">
        <f t="shared" si="56"/>
        <v>241899.315019286</v>
      </c>
      <c r="AU108" s="12">
        <v>1497</v>
      </c>
      <c r="AV108" s="12">
        <v>2.904</v>
      </c>
      <c r="AW108" s="13">
        <v>1.35</v>
      </c>
      <c r="AX108" s="14">
        <v>1.24</v>
      </c>
      <c r="AY108" s="15">
        <f t="shared" si="57"/>
        <v>7277.360112</v>
      </c>
      <c r="AZ108" s="12">
        <v>1</v>
      </c>
      <c r="BA108" s="12">
        <v>1497</v>
      </c>
      <c r="BB108" s="12">
        <v>1.63</v>
      </c>
      <c r="BC108" s="19">
        <f t="shared" si="58"/>
        <v>5.19848727480698</v>
      </c>
      <c r="BD108" s="20">
        <v>11872</v>
      </c>
      <c r="BE108" s="12">
        <v>0.99</v>
      </c>
      <c r="BF108" s="12">
        <v>3.41</v>
      </c>
      <c r="BG108" s="9">
        <f t="shared" si="59"/>
        <v>4.3759</v>
      </c>
      <c r="BH108" s="10">
        <v>1.225</v>
      </c>
      <c r="BI108" s="22">
        <v>1.085</v>
      </c>
      <c r="BJ108" s="21">
        <f t="shared" si="60"/>
        <v>289080.052388398</v>
      </c>
      <c r="BP108" s="12">
        <v>1497</v>
      </c>
      <c r="BQ108" s="12">
        <v>2.904</v>
      </c>
      <c r="BR108" s="13">
        <v>1.35</v>
      </c>
      <c r="BS108" s="14">
        <v>1.24</v>
      </c>
      <c r="BT108" s="15">
        <f t="shared" si="61"/>
        <v>7277.360112</v>
      </c>
      <c r="BU108" s="12">
        <v>1</v>
      </c>
      <c r="BV108" s="12">
        <v>1497</v>
      </c>
      <c r="BW108" s="12">
        <v>1.72</v>
      </c>
      <c r="BX108" s="19">
        <f t="shared" si="62"/>
        <v>5.28848727480698</v>
      </c>
      <c r="BY108" s="20">
        <v>11872</v>
      </c>
      <c r="BZ108" s="12">
        <v>0.99</v>
      </c>
      <c r="CA108" s="12">
        <v>4.21</v>
      </c>
      <c r="CB108" s="9">
        <f t="shared" si="63"/>
        <v>5.1679</v>
      </c>
      <c r="CC108" s="10">
        <v>1.225</v>
      </c>
      <c r="CD108" s="20">
        <v>1.2</v>
      </c>
      <c r="CE108" s="21">
        <f t="shared" si="64"/>
        <v>382562.028566033</v>
      </c>
    </row>
    <row r="109" s="1" customFormat="1" customHeight="1" spans="1:83">
      <c r="E109" s="12">
        <v>1494</v>
      </c>
      <c r="F109" s="12">
        <v>2.328</v>
      </c>
      <c r="G109" s="13">
        <v>1.28</v>
      </c>
      <c r="H109" s="14">
        <v>1.24</v>
      </c>
      <c r="I109" s="15">
        <f t="shared" si="49"/>
        <v>5520.3323904</v>
      </c>
      <c r="J109" s="12">
        <v>1</v>
      </c>
      <c r="K109" s="12">
        <v>1494</v>
      </c>
      <c r="L109" s="12">
        <v>1.36</v>
      </c>
      <c r="M109" s="19">
        <f t="shared" si="50"/>
        <v>4.92554092730395</v>
      </c>
      <c r="N109" s="20">
        <v>11872</v>
      </c>
      <c r="O109" s="12">
        <v>0.99</v>
      </c>
      <c r="P109" s="12">
        <v>3.41</v>
      </c>
      <c r="Q109" s="9">
        <f t="shared" si="51"/>
        <v>4.3759</v>
      </c>
      <c r="R109" s="10">
        <v>1.225</v>
      </c>
      <c r="S109" s="20">
        <v>1</v>
      </c>
      <c r="T109" s="21">
        <f t="shared" si="52"/>
        <v>209394.31233237</v>
      </c>
      <c r="Z109" s="12">
        <v>1354</v>
      </c>
      <c r="AA109" s="12">
        <v>2.328</v>
      </c>
      <c r="AB109" s="13">
        <v>1.35</v>
      </c>
      <c r="AC109" s="14">
        <v>1.24</v>
      </c>
      <c r="AD109" s="15">
        <f t="shared" si="53"/>
        <v>5276.635488</v>
      </c>
      <c r="AE109" s="12">
        <v>1</v>
      </c>
      <c r="AF109" s="12">
        <v>1354</v>
      </c>
      <c r="AG109" s="12">
        <v>1.63</v>
      </c>
      <c r="AH109" s="19">
        <f t="shared" si="54"/>
        <v>5.0521824686941</v>
      </c>
      <c r="AI109" s="20">
        <v>11872</v>
      </c>
      <c r="AJ109" s="12">
        <v>0.99</v>
      </c>
      <c r="AK109" s="12">
        <v>3.41</v>
      </c>
      <c r="AL109" s="9">
        <f t="shared" si="55"/>
        <v>4.3759</v>
      </c>
      <c r="AM109" s="10">
        <v>1.225</v>
      </c>
      <c r="AN109" s="20">
        <v>1</v>
      </c>
      <c r="AO109" s="21">
        <f t="shared" si="56"/>
        <v>206542.013966866</v>
      </c>
      <c r="AU109" s="12">
        <v>1497</v>
      </c>
      <c r="AV109" s="12">
        <v>2.328</v>
      </c>
      <c r="AW109" s="13">
        <v>1.35</v>
      </c>
      <c r="AX109" s="14">
        <v>1.24</v>
      </c>
      <c r="AY109" s="15">
        <f t="shared" si="57"/>
        <v>5833.916784</v>
      </c>
      <c r="AZ109" s="12">
        <v>1</v>
      </c>
      <c r="BA109" s="12">
        <v>1497</v>
      </c>
      <c r="BB109" s="12">
        <v>1.63</v>
      </c>
      <c r="BC109" s="19">
        <f t="shared" si="58"/>
        <v>5.19848727480698</v>
      </c>
      <c r="BD109" s="20">
        <v>11872</v>
      </c>
      <c r="BE109" s="12">
        <v>0.99</v>
      </c>
      <c r="BF109" s="12">
        <v>3.41</v>
      </c>
      <c r="BG109" s="9">
        <f t="shared" si="59"/>
        <v>4.3759</v>
      </c>
      <c r="BH109" s="10">
        <v>1.225</v>
      </c>
      <c r="BI109" s="22">
        <v>1.085</v>
      </c>
      <c r="BJ109" s="21">
        <f t="shared" si="60"/>
        <v>245437.520463717</v>
      </c>
      <c r="BP109" s="12">
        <v>1497</v>
      </c>
      <c r="BQ109" s="12">
        <v>2.328</v>
      </c>
      <c r="BR109" s="13">
        <v>1.35</v>
      </c>
      <c r="BS109" s="14">
        <v>1.24</v>
      </c>
      <c r="BT109" s="15">
        <f t="shared" si="61"/>
        <v>5833.916784</v>
      </c>
      <c r="BU109" s="12">
        <v>1</v>
      </c>
      <c r="BV109" s="12">
        <v>1497</v>
      </c>
      <c r="BW109" s="12">
        <v>1.72</v>
      </c>
      <c r="BX109" s="19">
        <f t="shared" si="62"/>
        <v>5.28848727480698</v>
      </c>
      <c r="BY109" s="20">
        <v>11872</v>
      </c>
      <c r="BZ109" s="12">
        <v>0.99</v>
      </c>
      <c r="CA109" s="12">
        <v>4.21</v>
      </c>
      <c r="CB109" s="9">
        <f t="shared" si="63"/>
        <v>5.1679</v>
      </c>
      <c r="CC109" s="10">
        <v>1.225</v>
      </c>
      <c r="CD109" s="20">
        <v>1.2</v>
      </c>
      <c r="CE109" s="21">
        <f t="shared" si="64"/>
        <v>324570.75624272</v>
      </c>
    </row>
    <row r="110" s="1" customFormat="1" customHeight="1" spans="1:83">
      <c r="E110" s="12">
        <v>1494</v>
      </c>
      <c r="F110" s="12">
        <v>2.328</v>
      </c>
      <c r="G110" s="13">
        <v>1.28</v>
      </c>
      <c r="H110" s="14">
        <v>1.24</v>
      </c>
      <c r="I110" s="15">
        <f t="shared" si="49"/>
        <v>5520.3323904</v>
      </c>
      <c r="J110" s="12">
        <v>1</v>
      </c>
      <c r="K110" s="12">
        <v>1494</v>
      </c>
      <c r="L110" s="12">
        <v>1.36</v>
      </c>
      <c r="M110" s="19">
        <f t="shared" si="50"/>
        <v>4.92554092730395</v>
      </c>
      <c r="N110" s="20">
        <v>11872</v>
      </c>
      <c r="O110" s="12">
        <v>0.99</v>
      </c>
      <c r="P110" s="12">
        <v>3.41</v>
      </c>
      <c r="Q110" s="9">
        <f t="shared" si="51"/>
        <v>4.3759</v>
      </c>
      <c r="R110" s="10">
        <v>1.225</v>
      </c>
      <c r="S110" s="20">
        <v>1</v>
      </c>
      <c r="T110" s="21">
        <f t="shared" si="52"/>
        <v>209394.31233237</v>
      </c>
      <c r="Z110" s="12">
        <v>1354</v>
      </c>
      <c r="AA110" s="12">
        <v>2.328</v>
      </c>
      <c r="AB110" s="13">
        <v>1.35</v>
      </c>
      <c r="AC110" s="14">
        <v>1.24</v>
      </c>
      <c r="AD110" s="15">
        <f t="shared" si="53"/>
        <v>5276.635488</v>
      </c>
      <c r="AE110" s="12">
        <v>1</v>
      </c>
      <c r="AF110" s="12">
        <v>1354</v>
      </c>
      <c r="AG110" s="12">
        <v>1.63</v>
      </c>
      <c r="AH110" s="19">
        <f t="shared" si="54"/>
        <v>5.0521824686941</v>
      </c>
      <c r="AI110" s="20">
        <v>11872</v>
      </c>
      <c r="AJ110" s="12">
        <v>0.99</v>
      </c>
      <c r="AK110" s="12">
        <v>3.41</v>
      </c>
      <c r="AL110" s="9">
        <f t="shared" si="55"/>
        <v>4.3759</v>
      </c>
      <c r="AM110" s="10">
        <v>1.225</v>
      </c>
      <c r="AN110" s="20">
        <v>1</v>
      </c>
      <c r="AO110" s="21">
        <f t="shared" si="56"/>
        <v>206542.013966866</v>
      </c>
      <c r="AU110" s="12">
        <v>1497</v>
      </c>
      <c r="AV110" s="12">
        <v>2.328</v>
      </c>
      <c r="AW110" s="13">
        <v>1.35</v>
      </c>
      <c r="AX110" s="14">
        <v>1.24</v>
      </c>
      <c r="AY110" s="15">
        <f t="shared" si="57"/>
        <v>5833.916784</v>
      </c>
      <c r="AZ110" s="12">
        <v>1</v>
      </c>
      <c r="BA110" s="12">
        <v>1497</v>
      </c>
      <c r="BB110" s="12">
        <v>1.63</v>
      </c>
      <c r="BC110" s="19">
        <f t="shared" si="58"/>
        <v>5.19848727480698</v>
      </c>
      <c r="BD110" s="20">
        <v>11872</v>
      </c>
      <c r="BE110" s="12">
        <v>0.99</v>
      </c>
      <c r="BF110" s="12">
        <v>3.41</v>
      </c>
      <c r="BG110" s="9">
        <f t="shared" si="59"/>
        <v>4.3759</v>
      </c>
      <c r="BH110" s="10">
        <v>1.225</v>
      </c>
      <c r="BI110" s="22">
        <v>1.085</v>
      </c>
      <c r="BJ110" s="21">
        <f t="shared" si="60"/>
        <v>245437.520463717</v>
      </c>
      <c r="BP110" s="12">
        <v>1497</v>
      </c>
      <c r="BQ110" s="12">
        <v>2.328</v>
      </c>
      <c r="BR110" s="13">
        <v>1.35</v>
      </c>
      <c r="BS110" s="14">
        <v>1.24</v>
      </c>
      <c r="BT110" s="15">
        <f t="shared" si="61"/>
        <v>5833.916784</v>
      </c>
      <c r="BU110" s="12">
        <v>1</v>
      </c>
      <c r="BV110" s="12">
        <v>1497</v>
      </c>
      <c r="BW110" s="12">
        <v>1.72</v>
      </c>
      <c r="BX110" s="19">
        <f t="shared" si="62"/>
        <v>5.28848727480698</v>
      </c>
      <c r="BY110" s="20">
        <v>11872</v>
      </c>
      <c r="BZ110" s="12">
        <v>0.99</v>
      </c>
      <c r="CA110" s="12">
        <v>4.21</v>
      </c>
      <c r="CB110" s="9">
        <f t="shared" si="63"/>
        <v>5.1679</v>
      </c>
      <c r="CC110" s="10">
        <v>1.225</v>
      </c>
      <c r="CD110" s="20">
        <v>1.2</v>
      </c>
      <c r="CE110" s="21">
        <f t="shared" si="64"/>
        <v>324570.75624272</v>
      </c>
    </row>
    <row r="111" s="1" customFormat="1" customHeight="1" spans="1:83">
      <c r="E111" s="12">
        <v>1494</v>
      </c>
      <c r="F111" s="12">
        <v>2.904</v>
      </c>
      <c r="G111" s="13">
        <v>1.28</v>
      </c>
      <c r="H111" s="14">
        <v>1.24</v>
      </c>
      <c r="I111" s="15">
        <f t="shared" si="49"/>
        <v>6886.1878272</v>
      </c>
      <c r="J111" s="12">
        <v>1</v>
      </c>
      <c r="K111" s="12">
        <v>1494</v>
      </c>
      <c r="L111" s="12">
        <v>1.36</v>
      </c>
      <c r="M111" s="19">
        <f t="shared" si="50"/>
        <v>4.92554092730395</v>
      </c>
      <c r="N111" s="20">
        <v>11872</v>
      </c>
      <c r="O111" s="12">
        <v>0.99</v>
      </c>
      <c r="P111" s="12">
        <v>3.41</v>
      </c>
      <c r="Q111" s="9">
        <f t="shared" si="51"/>
        <v>4.3759</v>
      </c>
      <c r="R111" s="10">
        <v>1.225</v>
      </c>
      <c r="S111" s="20">
        <v>1</v>
      </c>
      <c r="T111" s="21">
        <f t="shared" si="52"/>
        <v>245457.336691719</v>
      </c>
      <c r="Z111" s="12">
        <v>1354</v>
      </c>
      <c r="AA111" s="12">
        <v>2.904</v>
      </c>
      <c r="AB111" s="13">
        <v>1.35</v>
      </c>
      <c r="AC111" s="14">
        <v>1.24</v>
      </c>
      <c r="AD111" s="15">
        <f t="shared" si="53"/>
        <v>6582.194784</v>
      </c>
      <c r="AE111" s="12">
        <v>1</v>
      </c>
      <c r="AF111" s="12">
        <v>1354</v>
      </c>
      <c r="AG111" s="12">
        <v>1.63</v>
      </c>
      <c r="AH111" s="19">
        <f t="shared" si="54"/>
        <v>5.0521824686941</v>
      </c>
      <c r="AI111" s="20">
        <v>11872</v>
      </c>
      <c r="AJ111" s="12">
        <v>0.99</v>
      </c>
      <c r="AK111" s="12">
        <v>3.41</v>
      </c>
      <c r="AL111" s="9">
        <f t="shared" si="55"/>
        <v>4.3759</v>
      </c>
      <c r="AM111" s="10">
        <v>1.225</v>
      </c>
      <c r="AN111" s="20">
        <v>1</v>
      </c>
      <c r="AO111" s="21">
        <f t="shared" si="56"/>
        <v>241899.315019286</v>
      </c>
      <c r="AU111" s="12">
        <v>1497</v>
      </c>
      <c r="AV111" s="12">
        <v>2.904</v>
      </c>
      <c r="AW111" s="13">
        <v>1.35</v>
      </c>
      <c r="AX111" s="14">
        <v>1.24</v>
      </c>
      <c r="AY111" s="15">
        <f t="shared" si="57"/>
        <v>7277.360112</v>
      </c>
      <c r="AZ111" s="12">
        <v>1</v>
      </c>
      <c r="BA111" s="12">
        <v>1497</v>
      </c>
      <c r="BB111" s="12">
        <v>1.63</v>
      </c>
      <c r="BC111" s="19">
        <f t="shared" si="58"/>
        <v>5.19848727480698</v>
      </c>
      <c r="BD111" s="20">
        <v>11872</v>
      </c>
      <c r="BE111" s="12">
        <v>0.99</v>
      </c>
      <c r="BF111" s="12">
        <v>3.41</v>
      </c>
      <c r="BG111" s="9">
        <f t="shared" si="59"/>
        <v>4.3759</v>
      </c>
      <c r="BH111" s="10">
        <v>1.225</v>
      </c>
      <c r="BI111" s="22">
        <v>1.085</v>
      </c>
      <c r="BJ111" s="21">
        <f t="shared" si="60"/>
        <v>289080.052388398</v>
      </c>
      <c r="BP111" s="12">
        <v>1497</v>
      </c>
      <c r="BQ111" s="12">
        <v>2.904</v>
      </c>
      <c r="BR111" s="13">
        <v>1.35</v>
      </c>
      <c r="BS111" s="14">
        <v>1.24</v>
      </c>
      <c r="BT111" s="15">
        <f t="shared" si="61"/>
        <v>7277.360112</v>
      </c>
      <c r="BU111" s="12">
        <v>1</v>
      </c>
      <c r="BV111" s="12">
        <v>1497</v>
      </c>
      <c r="BW111" s="12">
        <v>1.72</v>
      </c>
      <c r="BX111" s="19">
        <f t="shared" si="62"/>
        <v>5.28848727480698</v>
      </c>
      <c r="BY111" s="20">
        <v>11872</v>
      </c>
      <c r="BZ111" s="12">
        <v>0.99</v>
      </c>
      <c r="CA111" s="12">
        <v>4.21</v>
      </c>
      <c r="CB111" s="9">
        <f t="shared" si="63"/>
        <v>5.1679</v>
      </c>
      <c r="CC111" s="10">
        <v>1.225</v>
      </c>
      <c r="CD111" s="20">
        <v>1.2</v>
      </c>
      <c r="CE111" s="21">
        <f t="shared" si="64"/>
        <v>382562.028566033</v>
      </c>
    </row>
    <row r="112" s="1" customFormat="1" customHeight="1" spans="1:83">
      <c r="E112" s="28" t="s">
        <v>3</v>
      </c>
      <c r="F112" s="29"/>
      <c r="G112" s="29"/>
      <c r="H112" s="29"/>
      <c r="I112" s="29"/>
      <c r="J112" s="29"/>
      <c r="K112" s="29"/>
      <c r="L112" s="29"/>
      <c r="M112" s="30">
        <f>SUM(T94:T111)</f>
        <v>3888904.83262243</v>
      </c>
      <c r="N112" s="30"/>
      <c r="O112" s="30"/>
      <c r="P112" s="30"/>
      <c r="Q112" s="30"/>
      <c r="R112" s="30"/>
      <c r="S112" s="30"/>
      <c r="T112" s="30"/>
      <c r="Z112" s="28" t="s">
        <v>3</v>
      </c>
      <c r="AA112" s="29"/>
      <c r="AB112" s="29"/>
      <c r="AC112" s="29"/>
      <c r="AD112" s="29"/>
      <c r="AE112" s="29"/>
      <c r="AF112" s="29"/>
      <c r="AG112" s="29"/>
      <c r="AH112" s="30">
        <f>SUM(AO94:AO111)</f>
        <v>3929900.05771811</v>
      </c>
      <c r="AI112" s="30"/>
      <c r="AJ112" s="30"/>
      <c r="AK112" s="30"/>
      <c r="AL112" s="30"/>
      <c r="AM112" s="30"/>
      <c r="AN112" s="30"/>
      <c r="AO112" s="30"/>
      <c r="AU112" s="28" t="s">
        <v>3</v>
      </c>
      <c r="AV112" s="29"/>
      <c r="AW112" s="29"/>
      <c r="AX112" s="29"/>
      <c r="AY112" s="29"/>
      <c r="AZ112" s="29"/>
      <c r="BA112" s="29"/>
      <c r="BB112" s="29"/>
      <c r="BC112" s="30">
        <f>SUM(BJ94:BJ111)</f>
        <v>4679730.559895</v>
      </c>
      <c r="BD112" s="30"/>
      <c r="BE112" s="30"/>
      <c r="BF112" s="30"/>
      <c r="BG112" s="30"/>
      <c r="BH112" s="30"/>
      <c r="BI112" s="30"/>
      <c r="BJ112" s="30"/>
      <c r="BP112" s="28" t="s">
        <v>3</v>
      </c>
      <c r="BQ112" s="29"/>
      <c r="BR112" s="29"/>
      <c r="BS112" s="29"/>
      <c r="BT112" s="29"/>
      <c r="BU112" s="29"/>
      <c r="BV112" s="29"/>
      <c r="BW112" s="29"/>
      <c r="BX112" s="30">
        <f>SUM(CE94:CE111)</f>
        <v>6190221.24630884</v>
      </c>
      <c r="BY112" s="30"/>
      <c r="BZ112" s="30"/>
      <c r="CA112" s="30"/>
      <c r="CB112" s="30"/>
      <c r="CC112" s="30"/>
      <c r="CD112" s="30"/>
      <c r="CE112" s="30"/>
    </row>
    <row r="113" s="1" customFormat="1" customHeight="1" spans="5:83">
      <c r="E113" s="29"/>
      <c r="F113" s="29"/>
      <c r="G113" s="29"/>
      <c r="H113" s="29"/>
      <c r="I113" s="29"/>
      <c r="J113" s="29"/>
      <c r="K113" s="29"/>
      <c r="L113" s="29"/>
      <c r="M113" s="30"/>
      <c r="N113" s="30"/>
      <c r="O113" s="30"/>
      <c r="P113" s="30"/>
      <c r="Q113" s="30"/>
      <c r="R113" s="30"/>
      <c r="S113" s="30"/>
      <c r="T113" s="30"/>
      <c r="Z113" s="29"/>
      <c r="AA113" s="29"/>
      <c r="AB113" s="29"/>
      <c r="AC113" s="29"/>
      <c r="AD113" s="29"/>
      <c r="AE113" s="29"/>
      <c r="AF113" s="29"/>
      <c r="AG113" s="29"/>
      <c r="AH113" s="30"/>
      <c r="AI113" s="30"/>
      <c r="AJ113" s="30"/>
      <c r="AK113" s="30"/>
      <c r="AL113" s="30"/>
      <c r="AM113" s="30"/>
      <c r="AN113" s="30"/>
      <c r="AO113" s="30"/>
      <c r="AU113" s="29"/>
      <c r="AV113" s="29"/>
      <c r="AW113" s="29"/>
      <c r="AX113" s="29"/>
      <c r="AY113" s="29"/>
      <c r="AZ113" s="29"/>
      <c r="BA113" s="29"/>
      <c r="BB113" s="29"/>
      <c r="BC113" s="30"/>
      <c r="BD113" s="30"/>
      <c r="BE113" s="30"/>
      <c r="BF113" s="30"/>
      <c r="BG113" s="30"/>
      <c r="BH113" s="30"/>
      <c r="BI113" s="30"/>
      <c r="BJ113" s="30"/>
      <c r="BP113" s="29"/>
      <c r="BQ113" s="29"/>
      <c r="BR113" s="29"/>
      <c r="BS113" s="29"/>
      <c r="BT113" s="29"/>
      <c r="BU113" s="29"/>
      <c r="BV113" s="29"/>
      <c r="BW113" s="29"/>
      <c r="BX113" s="30"/>
      <c r="BY113" s="30"/>
      <c r="BZ113" s="30"/>
      <c r="CA113" s="30"/>
      <c r="CB113" s="30"/>
      <c r="CC113" s="30"/>
      <c r="CD113" s="30"/>
      <c r="CE113" s="30"/>
    </row>
    <row r="114" s="1" customFormat="1" customHeight="1" spans="5:83"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Z114" s="3" t="s">
        <v>31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U114" s="3" t="s">
        <v>31</v>
      </c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P114" s="3" t="s">
        <v>31</v>
      </c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</row>
    <row r="115" s="1" customFormat="1" customHeight="1" spans="5:83">
      <c r="E115" s="15" t="s">
        <v>6</v>
      </c>
      <c r="F115" s="15"/>
      <c r="G115" s="15"/>
      <c r="H115" s="15"/>
      <c r="I115" s="15"/>
      <c r="J115" s="9" t="s">
        <v>32</v>
      </c>
      <c r="K115" s="9"/>
      <c r="L115" s="9"/>
      <c r="M115" s="9"/>
      <c r="N115" s="10" t="s">
        <v>33</v>
      </c>
      <c r="O115" s="10"/>
      <c r="P115" s="31" t="s">
        <v>12</v>
      </c>
      <c r="Z115" s="4" t="s">
        <v>6</v>
      </c>
      <c r="AA115" s="5"/>
      <c r="AB115" s="5"/>
      <c r="AC115" s="5"/>
      <c r="AD115" s="6"/>
      <c r="AE115" s="7" t="s">
        <v>7</v>
      </c>
      <c r="AF115" s="7"/>
      <c r="AG115" s="7"/>
      <c r="AH115" s="7"/>
      <c r="AI115" s="8" t="s">
        <v>8</v>
      </c>
      <c r="AJ115" s="9" t="s">
        <v>9</v>
      </c>
      <c r="AK115" s="9"/>
      <c r="AL115" s="9"/>
      <c r="AM115" s="10" t="s">
        <v>10</v>
      </c>
      <c r="AN115" s="8" t="s">
        <v>11</v>
      </c>
      <c r="AO115" s="11" t="s">
        <v>12</v>
      </c>
      <c r="AU115" s="4" t="s">
        <v>6</v>
      </c>
      <c r="AV115" s="5"/>
      <c r="AW115" s="5"/>
      <c r="AX115" s="5"/>
      <c r="AY115" s="6"/>
      <c r="AZ115" s="7" t="s">
        <v>7</v>
      </c>
      <c r="BA115" s="7"/>
      <c r="BB115" s="7"/>
      <c r="BC115" s="7"/>
      <c r="BD115" s="8" t="s">
        <v>8</v>
      </c>
      <c r="BE115" s="9" t="s">
        <v>9</v>
      </c>
      <c r="BF115" s="9"/>
      <c r="BG115" s="9"/>
      <c r="BH115" s="10" t="s">
        <v>10</v>
      </c>
      <c r="BI115" s="8" t="s">
        <v>11</v>
      </c>
      <c r="BJ115" s="11" t="s">
        <v>12</v>
      </c>
      <c r="BP115" s="4" t="s">
        <v>6</v>
      </c>
      <c r="BQ115" s="5"/>
      <c r="BR115" s="5"/>
      <c r="BS115" s="5"/>
      <c r="BT115" s="6"/>
      <c r="BU115" s="7" t="s">
        <v>7</v>
      </c>
      <c r="BV115" s="7"/>
      <c r="BW115" s="7"/>
      <c r="BX115" s="7"/>
      <c r="BY115" s="8" t="s">
        <v>8</v>
      </c>
      <c r="BZ115" s="9" t="s">
        <v>9</v>
      </c>
      <c r="CA115" s="9"/>
      <c r="CB115" s="9"/>
      <c r="CC115" s="10" t="s">
        <v>10</v>
      </c>
      <c r="CD115" s="8" t="s">
        <v>11</v>
      </c>
      <c r="CE115" s="11" t="s">
        <v>12</v>
      </c>
    </row>
    <row r="116" s="1" customFormat="1" customHeight="1" spans="5:83">
      <c r="E116" s="12" t="s">
        <v>34</v>
      </c>
      <c r="F116" s="12" t="s">
        <v>16</v>
      </c>
      <c r="G116" s="32" t="s">
        <v>35</v>
      </c>
      <c r="H116" s="33" t="s">
        <v>36</v>
      </c>
      <c r="I116" s="15" t="s">
        <v>6</v>
      </c>
      <c r="J116" s="12" t="s">
        <v>37</v>
      </c>
      <c r="K116" s="12" t="s">
        <v>23</v>
      </c>
      <c r="L116" s="12" t="s">
        <v>24</v>
      </c>
      <c r="M116" s="9" t="s">
        <v>38</v>
      </c>
      <c r="N116" s="12" t="s">
        <v>26</v>
      </c>
      <c r="O116" s="12" t="s">
        <v>39</v>
      </c>
      <c r="P116" s="31"/>
      <c r="Z116" s="12" t="s">
        <v>40</v>
      </c>
      <c r="AA116" s="12" t="s">
        <v>17</v>
      </c>
      <c r="AB116" s="13" t="s">
        <v>18</v>
      </c>
      <c r="AC116" s="14" t="s">
        <v>19</v>
      </c>
      <c r="AD116" s="15" t="s">
        <v>6</v>
      </c>
      <c r="AE116" s="12" t="s">
        <v>20</v>
      </c>
      <c r="AF116" s="12" t="s">
        <v>16</v>
      </c>
      <c r="AG116" s="12" t="s">
        <v>21</v>
      </c>
      <c r="AH116" s="7" t="s">
        <v>22</v>
      </c>
      <c r="AI116" s="16"/>
      <c r="AJ116" s="12" t="s">
        <v>23</v>
      </c>
      <c r="AK116" s="12" t="s">
        <v>24</v>
      </c>
      <c r="AL116" s="9" t="s">
        <v>25</v>
      </c>
      <c r="AM116" s="10" t="s">
        <v>26</v>
      </c>
      <c r="AN116" s="16"/>
      <c r="AO116" s="17"/>
      <c r="AU116" s="12" t="s">
        <v>40</v>
      </c>
      <c r="AV116" s="12" t="s">
        <v>17</v>
      </c>
      <c r="AW116" s="13" t="s">
        <v>18</v>
      </c>
      <c r="AX116" s="14" t="s">
        <v>19</v>
      </c>
      <c r="AY116" s="15" t="s">
        <v>6</v>
      </c>
      <c r="AZ116" s="12" t="s">
        <v>20</v>
      </c>
      <c r="BA116" s="12" t="s">
        <v>16</v>
      </c>
      <c r="BB116" s="12" t="s">
        <v>21</v>
      </c>
      <c r="BC116" s="7" t="s">
        <v>22</v>
      </c>
      <c r="BD116" s="16"/>
      <c r="BE116" s="12" t="s">
        <v>23</v>
      </c>
      <c r="BF116" s="12" t="s">
        <v>24</v>
      </c>
      <c r="BG116" s="9" t="s">
        <v>25</v>
      </c>
      <c r="BH116" s="10" t="s">
        <v>26</v>
      </c>
      <c r="BI116" s="16"/>
      <c r="BJ116" s="17"/>
      <c r="BP116" s="12" t="s">
        <v>40</v>
      </c>
      <c r="BQ116" s="12" t="s">
        <v>17</v>
      </c>
      <c r="BR116" s="13" t="s">
        <v>18</v>
      </c>
      <c r="BS116" s="14" t="s">
        <v>19</v>
      </c>
      <c r="BT116" s="15" t="s">
        <v>6</v>
      </c>
      <c r="BU116" s="12" t="s">
        <v>20</v>
      </c>
      <c r="BV116" s="12" t="s">
        <v>16</v>
      </c>
      <c r="BW116" s="12" t="s">
        <v>21</v>
      </c>
      <c r="BX116" s="7" t="s">
        <v>22</v>
      </c>
      <c r="BY116" s="16"/>
      <c r="BZ116" s="12" t="s">
        <v>23</v>
      </c>
      <c r="CA116" s="12" t="s">
        <v>24</v>
      </c>
      <c r="CB116" s="9" t="s">
        <v>25</v>
      </c>
      <c r="CC116" s="10" t="s">
        <v>26</v>
      </c>
      <c r="CD116" s="16"/>
      <c r="CE116" s="17"/>
    </row>
    <row r="117" s="1" customFormat="1" customHeight="1" spans="5:83">
      <c r="E117" s="12">
        <v>1197</v>
      </c>
      <c r="F117" s="12">
        <v>1394</v>
      </c>
      <c r="G117" s="32">
        <v>0.444</v>
      </c>
      <c r="H117" s="33">
        <v>0.887</v>
      </c>
      <c r="I117" s="34">
        <f t="shared" ref="I117:I130" si="65">E117*G117+F117*H117</f>
        <v>1767.946</v>
      </c>
      <c r="J117" s="12">
        <v>1</v>
      </c>
      <c r="K117" s="12">
        <v>0.89</v>
      </c>
      <c r="L117" s="12">
        <v>3.21</v>
      </c>
      <c r="M117" s="35">
        <f t="shared" ref="M117:M130" si="66">1+K117*L117</f>
        <v>3.8569</v>
      </c>
      <c r="N117" s="12">
        <v>1.225</v>
      </c>
      <c r="O117" s="12">
        <v>0.5</v>
      </c>
      <c r="P117" s="36">
        <f t="shared" ref="P117:P130" si="67">I117*J117*M117*N117*O117</f>
        <v>4176.5094430325</v>
      </c>
      <c r="Z117" s="12">
        <v>34993</v>
      </c>
      <c r="AA117" s="12">
        <v>0.0253</v>
      </c>
      <c r="AB117" s="13">
        <v>1.35</v>
      </c>
      <c r="AC117" s="14">
        <v>1</v>
      </c>
      <c r="AD117" s="15">
        <f t="shared" ref="AD117:AD141" si="68">Z117*AA117*AB117*AC117</f>
        <v>1195.185915</v>
      </c>
      <c r="AE117" s="12">
        <v>1</v>
      </c>
      <c r="AF117" s="12">
        <v>530</v>
      </c>
      <c r="AG117" s="12">
        <v>2.23</v>
      </c>
      <c r="AH117" s="19">
        <f t="shared" ref="AH117:AH141" si="69">1+6*AF117/(AF117+2000)+AG117</f>
        <v>4.48691699604743</v>
      </c>
      <c r="AI117" s="20">
        <v>11872</v>
      </c>
      <c r="AJ117" s="12">
        <v>0.98</v>
      </c>
      <c r="AK117" s="12">
        <v>3.04</v>
      </c>
      <c r="AL117" s="9">
        <f t="shared" ref="AL117:AL141" si="70">1+AJ117*AK117</f>
        <v>3.9792</v>
      </c>
      <c r="AM117" s="10">
        <v>1.225</v>
      </c>
      <c r="AN117" s="20">
        <v>1</v>
      </c>
      <c r="AO117" s="21">
        <f t="shared" ref="AO117:AO141" si="71">((AD117*AE117*AH117)+AI117)*AL117*AM117*AN117</f>
        <v>84010.8898218209</v>
      </c>
      <c r="AU117" s="12">
        <v>40871</v>
      </c>
      <c r="AV117" s="12">
        <v>0.0253</v>
      </c>
      <c r="AW117" s="13">
        <v>1.35</v>
      </c>
      <c r="AX117" s="14">
        <v>1</v>
      </c>
      <c r="AY117" s="15">
        <f t="shared" ref="AY117:AY141" si="72">AU117*AV117*AW117*AX117</f>
        <v>1395.949005</v>
      </c>
      <c r="AZ117" s="12">
        <v>1</v>
      </c>
      <c r="BA117" s="12">
        <v>530</v>
      </c>
      <c r="BB117" s="12">
        <v>2.23</v>
      </c>
      <c r="BC117" s="19">
        <f t="shared" ref="BC117:BC141" si="73">1+6*BA117/(BA117+2000)+BB117</f>
        <v>4.48691699604743</v>
      </c>
      <c r="BD117" s="20">
        <v>11872</v>
      </c>
      <c r="BE117" s="12">
        <v>0.98</v>
      </c>
      <c r="BF117" s="12">
        <v>3.04</v>
      </c>
      <c r="BG117" s="9">
        <f t="shared" ref="BG117:BG141" si="74">1+BE117*BF117</f>
        <v>3.9792</v>
      </c>
      <c r="BH117" s="10">
        <v>1.225</v>
      </c>
      <c r="BI117" s="22">
        <v>1.085</v>
      </c>
      <c r="BJ117" s="21">
        <f t="shared" ref="BJ117:BJ141" si="75">((AY117*AZ117*BC117)+BD117)*BG117*BH117*BI117</f>
        <v>95916.0540381507</v>
      </c>
      <c r="BP117" s="12">
        <v>40871</v>
      </c>
      <c r="BQ117" s="12">
        <v>0.0549</v>
      </c>
      <c r="BR117" s="13">
        <v>1.35</v>
      </c>
      <c r="BS117" s="14">
        <v>1</v>
      </c>
      <c r="BT117" s="15">
        <f t="shared" ref="BT117:BT141" si="76">BP117*BQ117*BR117*BS117</f>
        <v>3029.154165</v>
      </c>
      <c r="BU117" s="12">
        <v>1</v>
      </c>
      <c r="BV117" s="12">
        <v>530</v>
      </c>
      <c r="BW117" s="12">
        <v>2.32</v>
      </c>
      <c r="BX117" s="19">
        <f t="shared" ref="BX117:BX141" si="77">1+6*BV117/(BV117+2000)+BW117</f>
        <v>4.57691699604743</v>
      </c>
      <c r="BY117" s="20">
        <v>11872</v>
      </c>
      <c r="BZ117" s="12">
        <v>0.98</v>
      </c>
      <c r="CA117" s="12">
        <v>3.84</v>
      </c>
      <c r="CB117" s="9">
        <f t="shared" ref="CB117:CB141" si="78">1+BZ117*CA117</f>
        <v>4.7632</v>
      </c>
      <c r="CC117" s="10">
        <v>1.225</v>
      </c>
      <c r="CD117" s="20">
        <v>1.2</v>
      </c>
      <c r="CE117" s="21">
        <f t="shared" ref="CE117:CE141" si="79">((BT117*BU117*BX117)+BY117)*CB117*CC117*CD117</f>
        <v>180202.311970448</v>
      </c>
    </row>
    <row r="118" s="1" customFormat="1" customHeight="1" spans="5:83">
      <c r="E118" s="12">
        <v>1197</v>
      </c>
      <c r="F118" s="12">
        <v>1394</v>
      </c>
      <c r="G118" s="32">
        <v>0.577</v>
      </c>
      <c r="H118" s="33">
        <v>1.153</v>
      </c>
      <c r="I118" s="34">
        <f t="shared" si="65"/>
        <v>2297.951</v>
      </c>
      <c r="J118" s="12">
        <v>1</v>
      </c>
      <c r="K118" s="12">
        <v>0.89</v>
      </c>
      <c r="L118" s="12">
        <v>3.21</v>
      </c>
      <c r="M118" s="35">
        <f t="shared" si="66"/>
        <v>3.8569</v>
      </c>
      <c r="N118" s="12">
        <v>1.225</v>
      </c>
      <c r="O118" s="12">
        <v>0.5</v>
      </c>
      <c r="P118" s="36">
        <f t="shared" si="67"/>
        <v>5428.56741728875</v>
      </c>
      <c r="Z118" s="12">
        <v>34993</v>
      </c>
      <c r="AA118" s="12">
        <v>0.0253</v>
      </c>
      <c r="AB118" s="13">
        <v>1.35</v>
      </c>
      <c r="AC118" s="14">
        <v>1</v>
      </c>
      <c r="AD118" s="15">
        <f t="shared" si="68"/>
        <v>1195.185915</v>
      </c>
      <c r="AE118" s="12">
        <v>1</v>
      </c>
      <c r="AF118" s="12">
        <v>530</v>
      </c>
      <c r="AG118" s="12">
        <v>2.23</v>
      </c>
      <c r="AH118" s="19">
        <f t="shared" si="69"/>
        <v>4.48691699604743</v>
      </c>
      <c r="AI118" s="20">
        <v>11872</v>
      </c>
      <c r="AJ118" s="12">
        <v>0.98</v>
      </c>
      <c r="AK118" s="12">
        <v>3.04</v>
      </c>
      <c r="AL118" s="9">
        <f t="shared" si="70"/>
        <v>3.9792</v>
      </c>
      <c r="AM118" s="10">
        <v>1.225</v>
      </c>
      <c r="AN118" s="20">
        <v>1</v>
      </c>
      <c r="AO118" s="21">
        <f t="shared" si="71"/>
        <v>84010.8898218209</v>
      </c>
      <c r="AU118" s="12">
        <v>40871</v>
      </c>
      <c r="AV118" s="12">
        <v>0.0253</v>
      </c>
      <c r="AW118" s="13">
        <v>1.35</v>
      </c>
      <c r="AX118" s="14">
        <v>1</v>
      </c>
      <c r="AY118" s="15">
        <f t="shared" si="72"/>
        <v>1395.949005</v>
      </c>
      <c r="AZ118" s="12">
        <v>1</v>
      </c>
      <c r="BA118" s="12">
        <v>530</v>
      </c>
      <c r="BB118" s="12">
        <v>2.23</v>
      </c>
      <c r="BC118" s="19">
        <f t="shared" si="73"/>
        <v>4.48691699604743</v>
      </c>
      <c r="BD118" s="20">
        <v>11872</v>
      </c>
      <c r="BE118" s="12">
        <v>0.98</v>
      </c>
      <c r="BF118" s="12">
        <v>3.04</v>
      </c>
      <c r="BG118" s="9">
        <f t="shared" si="74"/>
        <v>3.9792</v>
      </c>
      <c r="BH118" s="10">
        <v>1.225</v>
      </c>
      <c r="BI118" s="22">
        <v>1.085</v>
      </c>
      <c r="BJ118" s="21">
        <f t="shared" si="75"/>
        <v>95916.0540381507</v>
      </c>
      <c r="BP118" s="12">
        <v>40871</v>
      </c>
      <c r="BQ118" s="12">
        <v>0.0549</v>
      </c>
      <c r="BR118" s="13">
        <v>1.35</v>
      </c>
      <c r="BS118" s="14">
        <v>1</v>
      </c>
      <c r="BT118" s="15">
        <f t="shared" si="76"/>
        <v>3029.154165</v>
      </c>
      <c r="BU118" s="12">
        <v>1</v>
      </c>
      <c r="BV118" s="12">
        <v>530</v>
      </c>
      <c r="BW118" s="12">
        <v>2.32</v>
      </c>
      <c r="BX118" s="19">
        <f t="shared" si="77"/>
        <v>4.57691699604743</v>
      </c>
      <c r="BY118" s="20">
        <v>11872</v>
      </c>
      <c r="BZ118" s="12">
        <v>0.98</v>
      </c>
      <c r="CA118" s="12">
        <v>3.84</v>
      </c>
      <c r="CB118" s="9">
        <f t="shared" si="78"/>
        <v>4.7632</v>
      </c>
      <c r="CC118" s="10">
        <v>1.225</v>
      </c>
      <c r="CD118" s="20">
        <v>1.2</v>
      </c>
      <c r="CE118" s="21">
        <f t="shared" si="79"/>
        <v>180202.311970448</v>
      </c>
    </row>
    <row r="119" s="1" customFormat="1" customHeight="1" spans="5:83">
      <c r="E119" s="12">
        <v>1197</v>
      </c>
      <c r="F119" s="12">
        <v>1394</v>
      </c>
      <c r="G119" s="32">
        <v>0.444</v>
      </c>
      <c r="H119" s="33">
        <v>0.887</v>
      </c>
      <c r="I119" s="34">
        <f t="shared" si="65"/>
        <v>1767.946</v>
      </c>
      <c r="J119" s="12">
        <v>1</v>
      </c>
      <c r="K119" s="12">
        <v>0.89</v>
      </c>
      <c r="L119" s="12">
        <v>3.21</v>
      </c>
      <c r="M119" s="35">
        <f t="shared" si="66"/>
        <v>3.8569</v>
      </c>
      <c r="N119" s="12">
        <v>1.225</v>
      </c>
      <c r="O119" s="12">
        <v>0.5</v>
      </c>
      <c r="P119" s="36">
        <f t="shared" si="67"/>
        <v>4176.5094430325</v>
      </c>
      <c r="Z119" s="12">
        <v>34993</v>
      </c>
      <c r="AA119" s="12">
        <v>0.0253</v>
      </c>
      <c r="AB119" s="13">
        <v>1.35</v>
      </c>
      <c r="AC119" s="14">
        <v>1</v>
      </c>
      <c r="AD119" s="15">
        <f t="shared" si="68"/>
        <v>1195.185915</v>
      </c>
      <c r="AE119" s="12">
        <v>1</v>
      </c>
      <c r="AF119" s="12">
        <v>530</v>
      </c>
      <c r="AG119" s="12">
        <v>2.23</v>
      </c>
      <c r="AH119" s="19">
        <f t="shared" si="69"/>
        <v>4.48691699604743</v>
      </c>
      <c r="AI119" s="20">
        <v>11872</v>
      </c>
      <c r="AJ119" s="12">
        <v>0.98</v>
      </c>
      <c r="AK119" s="12">
        <v>3.04</v>
      </c>
      <c r="AL119" s="9">
        <f t="shared" si="70"/>
        <v>3.9792</v>
      </c>
      <c r="AM119" s="10">
        <v>1.225</v>
      </c>
      <c r="AN119" s="20">
        <v>1</v>
      </c>
      <c r="AO119" s="21">
        <f t="shared" si="71"/>
        <v>84010.8898218209</v>
      </c>
      <c r="AU119" s="12">
        <v>40871</v>
      </c>
      <c r="AV119" s="12">
        <v>0.0253</v>
      </c>
      <c r="AW119" s="13">
        <v>1.35</v>
      </c>
      <c r="AX119" s="14">
        <v>1</v>
      </c>
      <c r="AY119" s="15">
        <f t="shared" si="72"/>
        <v>1395.949005</v>
      </c>
      <c r="AZ119" s="12">
        <v>1</v>
      </c>
      <c r="BA119" s="12">
        <v>530</v>
      </c>
      <c r="BB119" s="12">
        <v>2.23</v>
      </c>
      <c r="BC119" s="19">
        <f t="shared" si="73"/>
        <v>4.48691699604743</v>
      </c>
      <c r="BD119" s="20">
        <v>11872</v>
      </c>
      <c r="BE119" s="12">
        <v>0.98</v>
      </c>
      <c r="BF119" s="12">
        <v>3.04</v>
      </c>
      <c r="BG119" s="9">
        <f t="shared" si="74"/>
        <v>3.9792</v>
      </c>
      <c r="BH119" s="10">
        <v>1.225</v>
      </c>
      <c r="BI119" s="22">
        <v>1.085</v>
      </c>
      <c r="BJ119" s="21">
        <f t="shared" si="75"/>
        <v>95916.0540381507</v>
      </c>
      <c r="BP119" s="12">
        <v>40871</v>
      </c>
      <c r="BQ119" s="12">
        <v>0.0549</v>
      </c>
      <c r="BR119" s="13">
        <v>1.35</v>
      </c>
      <c r="BS119" s="14">
        <v>1</v>
      </c>
      <c r="BT119" s="15">
        <f t="shared" si="76"/>
        <v>3029.154165</v>
      </c>
      <c r="BU119" s="12">
        <v>1</v>
      </c>
      <c r="BV119" s="12">
        <v>530</v>
      </c>
      <c r="BW119" s="12">
        <v>2.32</v>
      </c>
      <c r="BX119" s="19">
        <f t="shared" si="77"/>
        <v>4.57691699604743</v>
      </c>
      <c r="BY119" s="20">
        <v>11872</v>
      </c>
      <c r="BZ119" s="12">
        <v>0.98</v>
      </c>
      <c r="CA119" s="12">
        <v>3.84</v>
      </c>
      <c r="CB119" s="9">
        <f t="shared" si="78"/>
        <v>4.7632</v>
      </c>
      <c r="CC119" s="10">
        <v>1.225</v>
      </c>
      <c r="CD119" s="20">
        <v>1.2</v>
      </c>
      <c r="CE119" s="21">
        <f t="shared" si="79"/>
        <v>180202.311970448</v>
      </c>
    </row>
    <row r="120" s="1" customFormat="1" customHeight="1" spans="5:83">
      <c r="E120" s="12">
        <v>1197</v>
      </c>
      <c r="F120" s="12">
        <v>1494</v>
      </c>
      <c r="G120" s="32">
        <v>0.577</v>
      </c>
      <c r="H120" s="33">
        <v>1.153</v>
      </c>
      <c r="I120" s="34">
        <f t="shared" si="65"/>
        <v>2413.251</v>
      </c>
      <c r="J120" s="12">
        <v>1</v>
      </c>
      <c r="K120" s="12">
        <v>0.89</v>
      </c>
      <c r="L120" s="12">
        <v>3.21</v>
      </c>
      <c r="M120" s="35">
        <f t="shared" si="66"/>
        <v>3.8569</v>
      </c>
      <c r="N120" s="12">
        <v>1.225</v>
      </c>
      <c r="O120" s="12">
        <v>0.5</v>
      </c>
      <c r="P120" s="36">
        <f t="shared" si="67"/>
        <v>5700.94651641375</v>
      </c>
      <c r="Z120" s="12">
        <v>34993</v>
      </c>
      <c r="AA120" s="12">
        <v>0.0253</v>
      </c>
      <c r="AB120" s="13">
        <v>1.35</v>
      </c>
      <c r="AC120" s="14">
        <v>1</v>
      </c>
      <c r="AD120" s="15">
        <f t="shared" si="68"/>
        <v>1195.185915</v>
      </c>
      <c r="AE120" s="12">
        <v>1</v>
      </c>
      <c r="AF120" s="12">
        <v>530</v>
      </c>
      <c r="AG120" s="12">
        <v>2.23</v>
      </c>
      <c r="AH120" s="19">
        <f t="shared" si="69"/>
        <v>4.48691699604743</v>
      </c>
      <c r="AI120" s="20">
        <v>11872</v>
      </c>
      <c r="AJ120" s="12">
        <v>0.98</v>
      </c>
      <c r="AK120" s="12">
        <v>3.04</v>
      </c>
      <c r="AL120" s="9">
        <f t="shared" si="70"/>
        <v>3.9792</v>
      </c>
      <c r="AM120" s="10">
        <v>1.225</v>
      </c>
      <c r="AN120" s="20">
        <v>1</v>
      </c>
      <c r="AO120" s="21">
        <f t="shared" si="71"/>
        <v>84010.8898218209</v>
      </c>
      <c r="AU120" s="12">
        <v>40871</v>
      </c>
      <c r="AV120" s="12">
        <v>0.0253</v>
      </c>
      <c r="AW120" s="13">
        <v>1.35</v>
      </c>
      <c r="AX120" s="14">
        <v>1</v>
      </c>
      <c r="AY120" s="15">
        <f t="shared" si="72"/>
        <v>1395.949005</v>
      </c>
      <c r="AZ120" s="12">
        <v>1</v>
      </c>
      <c r="BA120" s="12">
        <v>530</v>
      </c>
      <c r="BB120" s="12">
        <v>2.23</v>
      </c>
      <c r="BC120" s="19">
        <f t="shared" si="73"/>
        <v>4.48691699604743</v>
      </c>
      <c r="BD120" s="20">
        <v>11872</v>
      </c>
      <c r="BE120" s="12">
        <v>0.98</v>
      </c>
      <c r="BF120" s="12">
        <v>3.04</v>
      </c>
      <c r="BG120" s="9">
        <f t="shared" si="74"/>
        <v>3.9792</v>
      </c>
      <c r="BH120" s="10">
        <v>1.225</v>
      </c>
      <c r="BI120" s="22">
        <v>1.085</v>
      </c>
      <c r="BJ120" s="21">
        <f t="shared" si="75"/>
        <v>95916.0540381507</v>
      </c>
      <c r="BP120" s="12">
        <v>40871</v>
      </c>
      <c r="BQ120" s="12">
        <v>0.0549</v>
      </c>
      <c r="BR120" s="13">
        <v>1.35</v>
      </c>
      <c r="BS120" s="14">
        <v>1</v>
      </c>
      <c r="BT120" s="15">
        <f t="shared" si="76"/>
        <v>3029.154165</v>
      </c>
      <c r="BU120" s="12">
        <v>1</v>
      </c>
      <c r="BV120" s="12">
        <v>530</v>
      </c>
      <c r="BW120" s="12">
        <v>2.32</v>
      </c>
      <c r="BX120" s="19">
        <f t="shared" si="77"/>
        <v>4.57691699604743</v>
      </c>
      <c r="BY120" s="20">
        <v>11872</v>
      </c>
      <c r="BZ120" s="12">
        <v>0.98</v>
      </c>
      <c r="CA120" s="12">
        <v>3.84</v>
      </c>
      <c r="CB120" s="9">
        <f t="shared" si="78"/>
        <v>4.7632</v>
      </c>
      <c r="CC120" s="10">
        <v>1.225</v>
      </c>
      <c r="CD120" s="20">
        <v>1.2</v>
      </c>
      <c r="CE120" s="21">
        <f t="shared" si="79"/>
        <v>180202.311970448</v>
      </c>
    </row>
    <row r="121" s="1" customFormat="1" customHeight="1" spans="5:83">
      <c r="E121" s="12">
        <v>1197</v>
      </c>
      <c r="F121" s="12">
        <v>1494</v>
      </c>
      <c r="G121" s="32">
        <v>0.444</v>
      </c>
      <c r="H121" s="33">
        <v>0.887</v>
      </c>
      <c r="I121" s="34">
        <f t="shared" si="65"/>
        <v>1856.646</v>
      </c>
      <c r="J121" s="12">
        <v>1</v>
      </c>
      <c r="K121" s="12">
        <v>0.89</v>
      </c>
      <c r="L121" s="12">
        <v>3.21</v>
      </c>
      <c r="M121" s="35">
        <f t="shared" si="66"/>
        <v>3.8569</v>
      </c>
      <c r="N121" s="12">
        <v>1.225</v>
      </c>
      <c r="O121" s="12">
        <v>0.5</v>
      </c>
      <c r="P121" s="36">
        <f t="shared" si="67"/>
        <v>4386.0499989075</v>
      </c>
      <c r="Z121" s="12">
        <v>34993</v>
      </c>
      <c r="AA121" s="12">
        <v>0.0253</v>
      </c>
      <c r="AB121" s="13">
        <v>1.35</v>
      </c>
      <c r="AC121" s="14">
        <v>1</v>
      </c>
      <c r="AD121" s="15">
        <f t="shared" si="68"/>
        <v>1195.185915</v>
      </c>
      <c r="AE121" s="12">
        <v>1</v>
      </c>
      <c r="AF121" s="12">
        <v>530</v>
      </c>
      <c r="AG121" s="12">
        <v>2.23</v>
      </c>
      <c r="AH121" s="19">
        <f t="shared" si="69"/>
        <v>4.48691699604743</v>
      </c>
      <c r="AI121" s="20">
        <v>11872</v>
      </c>
      <c r="AJ121" s="12">
        <v>0.98</v>
      </c>
      <c r="AK121" s="12">
        <v>3.04</v>
      </c>
      <c r="AL121" s="9">
        <f t="shared" si="70"/>
        <v>3.9792</v>
      </c>
      <c r="AM121" s="10">
        <v>1.225</v>
      </c>
      <c r="AN121" s="20">
        <v>1</v>
      </c>
      <c r="AO121" s="21">
        <f t="shared" si="71"/>
        <v>84010.8898218209</v>
      </c>
      <c r="AU121" s="12">
        <v>40871</v>
      </c>
      <c r="AV121" s="12">
        <v>0.0253</v>
      </c>
      <c r="AW121" s="13">
        <v>1.35</v>
      </c>
      <c r="AX121" s="14">
        <v>1</v>
      </c>
      <c r="AY121" s="15">
        <f t="shared" si="72"/>
        <v>1395.949005</v>
      </c>
      <c r="AZ121" s="12">
        <v>1</v>
      </c>
      <c r="BA121" s="12">
        <v>530</v>
      </c>
      <c r="BB121" s="12">
        <v>2.23</v>
      </c>
      <c r="BC121" s="19">
        <f t="shared" si="73"/>
        <v>4.48691699604743</v>
      </c>
      <c r="BD121" s="20">
        <v>11872</v>
      </c>
      <c r="BE121" s="12">
        <v>0.98</v>
      </c>
      <c r="BF121" s="12">
        <v>3.04</v>
      </c>
      <c r="BG121" s="9">
        <f t="shared" si="74"/>
        <v>3.9792</v>
      </c>
      <c r="BH121" s="10">
        <v>1.225</v>
      </c>
      <c r="BI121" s="22">
        <v>1.085</v>
      </c>
      <c r="BJ121" s="21">
        <f t="shared" si="75"/>
        <v>95916.0540381507</v>
      </c>
      <c r="BP121" s="12">
        <v>40871</v>
      </c>
      <c r="BQ121" s="12">
        <v>0.0549</v>
      </c>
      <c r="BR121" s="13">
        <v>1.35</v>
      </c>
      <c r="BS121" s="14">
        <v>1</v>
      </c>
      <c r="BT121" s="15">
        <f t="shared" si="76"/>
        <v>3029.154165</v>
      </c>
      <c r="BU121" s="12">
        <v>1</v>
      </c>
      <c r="BV121" s="12">
        <v>530</v>
      </c>
      <c r="BW121" s="12">
        <v>2.32</v>
      </c>
      <c r="BX121" s="19">
        <f t="shared" si="77"/>
        <v>4.57691699604743</v>
      </c>
      <c r="BY121" s="20">
        <v>11872</v>
      </c>
      <c r="BZ121" s="12">
        <v>0.98</v>
      </c>
      <c r="CA121" s="12">
        <v>3.84</v>
      </c>
      <c r="CB121" s="9">
        <f t="shared" si="78"/>
        <v>4.7632</v>
      </c>
      <c r="CC121" s="10">
        <v>1.225</v>
      </c>
      <c r="CD121" s="20">
        <v>1.2</v>
      </c>
      <c r="CE121" s="21">
        <f t="shared" si="79"/>
        <v>180202.311970448</v>
      </c>
    </row>
    <row r="122" s="1" customFormat="1" customHeight="1" spans="5:83">
      <c r="E122" s="12">
        <v>1197</v>
      </c>
      <c r="F122" s="12">
        <v>1494</v>
      </c>
      <c r="G122" s="32">
        <v>0.577</v>
      </c>
      <c r="H122" s="33">
        <v>1.153</v>
      </c>
      <c r="I122" s="34">
        <f t="shared" si="65"/>
        <v>2413.251</v>
      </c>
      <c r="J122" s="12">
        <v>1</v>
      </c>
      <c r="K122" s="12">
        <v>0.89</v>
      </c>
      <c r="L122" s="12">
        <v>3.21</v>
      </c>
      <c r="M122" s="35">
        <f t="shared" si="66"/>
        <v>3.8569</v>
      </c>
      <c r="N122" s="12">
        <v>1.225</v>
      </c>
      <c r="O122" s="12">
        <v>0.5</v>
      </c>
      <c r="P122" s="36">
        <f t="shared" si="67"/>
        <v>5700.94651641375</v>
      </c>
      <c r="Z122" s="12">
        <v>34993</v>
      </c>
      <c r="AA122" s="12">
        <v>0.0253</v>
      </c>
      <c r="AB122" s="13">
        <v>1.35</v>
      </c>
      <c r="AC122" s="14">
        <v>1</v>
      </c>
      <c r="AD122" s="15">
        <f t="shared" si="68"/>
        <v>1195.185915</v>
      </c>
      <c r="AE122" s="12">
        <v>1</v>
      </c>
      <c r="AF122" s="12">
        <v>530</v>
      </c>
      <c r="AG122" s="12">
        <v>2.23</v>
      </c>
      <c r="AH122" s="19">
        <f t="shared" si="69"/>
        <v>4.48691699604743</v>
      </c>
      <c r="AI122" s="20">
        <v>11872</v>
      </c>
      <c r="AJ122" s="12">
        <v>0.98</v>
      </c>
      <c r="AK122" s="12">
        <v>3.04</v>
      </c>
      <c r="AL122" s="9">
        <f t="shared" si="70"/>
        <v>3.9792</v>
      </c>
      <c r="AM122" s="10">
        <v>1.225</v>
      </c>
      <c r="AN122" s="20">
        <v>1</v>
      </c>
      <c r="AO122" s="21">
        <f t="shared" si="71"/>
        <v>84010.8898218209</v>
      </c>
      <c r="AU122" s="12">
        <v>40871</v>
      </c>
      <c r="AV122" s="12">
        <v>0.0253</v>
      </c>
      <c r="AW122" s="13">
        <v>1.35</v>
      </c>
      <c r="AX122" s="14">
        <v>1</v>
      </c>
      <c r="AY122" s="15">
        <f t="shared" si="72"/>
        <v>1395.949005</v>
      </c>
      <c r="AZ122" s="12">
        <v>1</v>
      </c>
      <c r="BA122" s="12">
        <v>530</v>
      </c>
      <c r="BB122" s="12">
        <v>2.23</v>
      </c>
      <c r="BC122" s="19">
        <f t="shared" si="73"/>
        <v>4.48691699604743</v>
      </c>
      <c r="BD122" s="20">
        <v>11872</v>
      </c>
      <c r="BE122" s="12">
        <v>0.98</v>
      </c>
      <c r="BF122" s="12">
        <v>3.04</v>
      </c>
      <c r="BG122" s="9">
        <f t="shared" si="74"/>
        <v>3.9792</v>
      </c>
      <c r="BH122" s="10">
        <v>1.225</v>
      </c>
      <c r="BI122" s="22">
        <v>1.085</v>
      </c>
      <c r="BJ122" s="21">
        <f t="shared" si="75"/>
        <v>95916.0540381507</v>
      </c>
      <c r="BP122" s="12">
        <v>40871</v>
      </c>
      <c r="BQ122" s="12">
        <v>0.0299</v>
      </c>
      <c r="BR122" s="13">
        <v>1.35</v>
      </c>
      <c r="BS122" s="14">
        <v>1</v>
      </c>
      <c r="BT122" s="15">
        <f t="shared" si="76"/>
        <v>1649.757915</v>
      </c>
      <c r="BU122" s="12">
        <v>1</v>
      </c>
      <c r="BV122" s="12">
        <v>530</v>
      </c>
      <c r="BW122" s="12">
        <v>2.32</v>
      </c>
      <c r="BX122" s="19">
        <f t="shared" si="77"/>
        <v>4.57691699604743</v>
      </c>
      <c r="BY122" s="20">
        <v>11872</v>
      </c>
      <c r="BZ122" s="12">
        <v>0.98</v>
      </c>
      <c r="CA122" s="12">
        <v>3.84</v>
      </c>
      <c r="CB122" s="9">
        <f t="shared" si="78"/>
        <v>4.7632</v>
      </c>
      <c r="CC122" s="10">
        <v>1.225</v>
      </c>
      <c r="CD122" s="20">
        <v>1.2</v>
      </c>
      <c r="CE122" s="21">
        <f t="shared" si="79"/>
        <v>135996.616304488</v>
      </c>
    </row>
    <row r="123" s="1" customFormat="1" customHeight="1" spans="5:83">
      <c r="E123" s="12">
        <v>1197</v>
      </c>
      <c r="F123" s="12">
        <v>1494</v>
      </c>
      <c r="G123" s="32">
        <v>0.444</v>
      </c>
      <c r="H123" s="33">
        <v>0.887</v>
      </c>
      <c r="I123" s="34">
        <f t="shared" si="65"/>
        <v>1856.646</v>
      </c>
      <c r="J123" s="12">
        <v>1</v>
      </c>
      <c r="K123" s="12">
        <v>0.89</v>
      </c>
      <c r="L123" s="12">
        <v>3.21</v>
      </c>
      <c r="M123" s="35">
        <f t="shared" si="66"/>
        <v>3.8569</v>
      </c>
      <c r="N123" s="12">
        <v>1.225</v>
      </c>
      <c r="O123" s="12">
        <v>0.5</v>
      </c>
      <c r="P123" s="36">
        <f t="shared" si="67"/>
        <v>4386.0499989075</v>
      </c>
      <c r="Z123" s="12">
        <v>34993</v>
      </c>
      <c r="AA123" s="12">
        <v>0.0253</v>
      </c>
      <c r="AB123" s="13">
        <v>1.35</v>
      </c>
      <c r="AC123" s="14">
        <v>1</v>
      </c>
      <c r="AD123" s="15">
        <f t="shared" si="68"/>
        <v>1195.185915</v>
      </c>
      <c r="AE123" s="12">
        <v>1</v>
      </c>
      <c r="AF123" s="12">
        <v>530</v>
      </c>
      <c r="AG123" s="12">
        <v>2.23</v>
      </c>
      <c r="AH123" s="19">
        <f t="shared" si="69"/>
        <v>4.48691699604743</v>
      </c>
      <c r="AI123" s="20">
        <v>11872</v>
      </c>
      <c r="AJ123" s="12">
        <v>0.98</v>
      </c>
      <c r="AK123" s="12">
        <v>3.04</v>
      </c>
      <c r="AL123" s="9">
        <f t="shared" si="70"/>
        <v>3.9792</v>
      </c>
      <c r="AM123" s="10">
        <v>1.225</v>
      </c>
      <c r="AN123" s="20">
        <v>1</v>
      </c>
      <c r="AO123" s="21">
        <f t="shared" si="71"/>
        <v>84010.8898218209</v>
      </c>
      <c r="AU123" s="12">
        <v>40871</v>
      </c>
      <c r="AV123" s="12">
        <v>0.0253</v>
      </c>
      <c r="AW123" s="13">
        <v>1.35</v>
      </c>
      <c r="AX123" s="14">
        <v>1</v>
      </c>
      <c r="AY123" s="15">
        <f t="shared" si="72"/>
        <v>1395.949005</v>
      </c>
      <c r="AZ123" s="12">
        <v>1</v>
      </c>
      <c r="BA123" s="12">
        <v>530</v>
      </c>
      <c r="BB123" s="12">
        <v>2.23</v>
      </c>
      <c r="BC123" s="19">
        <f t="shared" si="73"/>
        <v>4.48691699604743</v>
      </c>
      <c r="BD123" s="20">
        <v>11872</v>
      </c>
      <c r="BE123" s="12">
        <v>0.98</v>
      </c>
      <c r="BF123" s="12">
        <v>3.04</v>
      </c>
      <c r="BG123" s="9">
        <f t="shared" si="74"/>
        <v>3.9792</v>
      </c>
      <c r="BH123" s="10">
        <v>1.225</v>
      </c>
      <c r="BI123" s="22">
        <v>1.085</v>
      </c>
      <c r="BJ123" s="21">
        <f t="shared" si="75"/>
        <v>95916.0540381507</v>
      </c>
      <c r="BP123" s="12">
        <v>40871</v>
      </c>
      <c r="BQ123" s="12">
        <v>0.0299</v>
      </c>
      <c r="BR123" s="13">
        <v>1.35</v>
      </c>
      <c r="BS123" s="14">
        <v>1</v>
      </c>
      <c r="BT123" s="15">
        <f t="shared" si="76"/>
        <v>1649.757915</v>
      </c>
      <c r="BU123" s="12">
        <v>1</v>
      </c>
      <c r="BV123" s="12">
        <v>530</v>
      </c>
      <c r="BW123" s="12">
        <v>2.32</v>
      </c>
      <c r="BX123" s="19">
        <f t="shared" si="77"/>
        <v>4.57691699604743</v>
      </c>
      <c r="BY123" s="20">
        <v>11872</v>
      </c>
      <c r="BZ123" s="12">
        <v>0.98</v>
      </c>
      <c r="CA123" s="12">
        <v>3.84</v>
      </c>
      <c r="CB123" s="9">
        <f t="shared" si="78"/>
        <v>4.7632</v>
      </c>
      <c r="CC123" s="10">
        <v>1.225</v>
      </c>
      <c r="CD123" s="20">
        <v>1.2</v>
      </c>
      <c r="CE123" s="21">
        <f t="shared" si="79"/>
        <v>135996.616304488</v>
      </c>
    </row>
    <row r="124" s="1" customFormat="1" customHeight="1" spans="5:83">
      <c r="E124" s="12">
        <v>1197</v>
      </c>
      <c r="F124" s="12">
        <v>1494</v>
      </c>
      <c r="G124" s="32">
        <v>0.577</v>
      </c>
      <c r="H124" s="33">
        <v>1.153</v>
      </c>
      <c r="I124" s="34">
        <f t="shared" si="65"/>
        <v>2413.251</v>
      </c>
      <c r="J124" s="12">
        <v>1</v>
      </c>
      <c r="K124" s="12">
        <v>0.89</v>
      </c>
      <c r="L124" s="12">
        <v>3.21</v>
      </c>
      <c r="M124" s="35">
        <f t="shared" si="66"/>
        <v>3.8569</v>
      </c>
      <c r="N124" s="12">
        <v>1.225</v>
      </c>
      <c r="O124" s="12">
        <v>0.5</v>
      </c>
      <c r="P124" s="36">
        <f t="shared" si="67"/>
        <v>5700.94651641375</v>
      </c>
      <c r="Z124" s="12">
        <v>34993</v>
      </c>
      <c r="AA124" s="12">
        <v>0.0253</v>
      </c>
      <c r="AB124" s="13">
        <v>1.35</v>
      </c>
      <c r="AC124" s="14">
        <v>1</v>
      </c>
      <c r="AD124" s="15">
        <f t="shared" si="68"/>
        <v>1195.185915</v>
      </c>
      <c r="AE124" s="12">
        <v>1</v>
      </c>
      <c r="AF124" s="12">
        <v>530</v>
      </c>
      <c r="AG124" s="12">
        <v>2.23</v>
      </c>
      <c r="AH124" s="19">
        <f t="shared" si="69"/>
        <v>4.48691699604743</v>
      </c>
      <c r="AI124" s="20">
        <v>11872</v>
      </c>
      <c r="AJ124" s="12">
        <v>0.98</v>
      </c>
      <c r="AK124" s="12">
        <v>3.04</v>
      </c>
      <c r="AL124" s="9">
        <f t="shared" si="70"/>
        <v>3.9792</v>
      </c>
      <c r="AM124" s="10">
        <v>1.225</v>
      </c>
      <c r="AN124" s="20">
        <v>1</v>
      </c>
      <c r="AO124" s="21">
        <f t="shared" si="71"/>
        <v>84010.8898218209</v>
      </c>
      <c r="AU124" s="12">
        <v>40871</v>
      </c>
      <c r="AV124" s="12">
        <v>0.0253</v>
      </c>
      <c r="AW124" s="13">
        <v>1.35</v>
      </c>
      <c r="AX124" s="14">
        <v>1</v>
      </c>
      <c r="AY124" s="15">
        <f t="shared" si="72"/>
        <v>1395.949005</v>
      </c>
      <c r="AZ124" s="12">
        <v>1</v>
      </c>
      <c r="BA124" s="12">
        <v>530</v>
      </c>
      <c r="BB124" s="12">
        <v>2.23</v>
      </c>
      <c r="BC124" s="19">
        <f t="shared" si="73"/>
        <v>4.48691699604743</v>
      </c>
      <c r="BD124" s="20">
        <v>11872</v>
      </c>
      <c r="BE124" s="12">
        <v>0.98</v>
      </c>
      <c r="BF124" s="12">
        <v>3.04</v>
      </c>
      <c r="BG124" s="9">
        <f t="shared" si="74"/>
        <v>3.9792</v>
      </c>
      <c r="BH124" s="10">
        <v>1.225</v>
      </c>
      <c r="BI124" s="22">
        <v>1.085</v>
      </c>
      <c r="BJ124" s="21">
        <f t="shared" si="75"/>
        <v>95916.0540381507</v>
      </c>
      <c r="BP124" s="12">
        <v>40871</v>
      </c>
      <c r="BQ124" s="12">
        <v>0.0299</v>
      </c>
      <c r="BR124" s="13">
        <v>1.35</v>
      </c>
      <c r="BS124" s="14">
        <v>1</v>
      </c>
      <c r="BT124" s="15">
        <f t="shared" si="76"/>
        <v>1649.757915</v>
      </c>
      <c r="BU124" s="12">
        <v>1</v>
      </c>
      <c r="BV124" s="12">
        <v>530</v>
      </c>
      <c r="BW124" s="12">
        <v>2.32</v>
      </c>
      <c r="BX124" s="19">
        <f t="shared" si="77"/>
        <v>4.57691699604743</v>
      </c>
      <c r="BY124" s="20">
        <v>11872</v>
      </c>
      <c r="BZ124" s="12">
        <v>0.98</v>
      </c>
      <c r="CA124" s="12">
        <v>3.84</v>
      </c>
      <c r="CB124" s="9">
        <f t="shared" si="78"/>
        <v>4.7632</v>
      </c>
      <c r="CC124" s="10">
        <v>1.225</v>
      </c>
      <c r="CD124" s="20">
        <v>1.2</v>
      </c>
      <c r="CE124" s="21">
        <f t="shared" si="79"/>
        <v>135996.616304488</v>
      </c>
    </row>
    <row r="125" s="1" customFormat="1" customHeight="1" spans="5:83">
      <c r="E125" s="12">
        <v>1197</v>
      </c>
      <c r="F125" s="12">
        <v>1494</v>
      </c>
      <c r="G125" s="32">
        <v>0.444</v>
      </c>
      <c r="H125" s="33">
        <v>0.887</v>
      </c>
      <c r="I125" s="34">
        <f t="shared" si="65"/>
        <v>1856.646</v>
      </c>
      <c r="J125" s="12">
        <v>1</v>
      </c>
      <c r="K125" s="12">
        <v>0.89</v>
      </c>
      <c r="L125" s="12">
        <v>3.21</v>
      </c>
      <c r="M125" s="35">
        <f t="shared" si="66"/>
        <v>3.8569</v>
      </c>
      <c r="N125" s="12">
        <v>1.225</v>
      </c>
      <c r="O125" s="12">
        <v>0.5</v>
      </c>
      <c r="P125" s="36">
        <f t="shared" si="67"/>
        <v>4386.0499989075</v>
      </c>
      <c r="Z125" s="12">
        <v>34993</v>
      </c>
      <c r="AA125" s="12">
        <v>0.0253</v>
      </c>
      <c r="AB125" s="13">
        <v>1.35</v>
      </c>
      <c r="AC125" s="14">
        <v>1</v>
      </c>
      <c r="AD125" s="15">
        <f t="shared" si="68"/>
        <v>1195.185915</v>
      </c>
      <c r="AE125" s="12">
        <v>1</v>
      </c>
      <c r="AF125" s="12">
        <v>530</v>
      </c>
      <c r="AG125" s="12">
        <v>2.23</v>
      </c>
      <c r="AH125" s="19">
        <f t="shared" si="69"/>
        <v>4.48691699604743</v>
      </c>
      <c r="AI125" s="20">
        <v>11872</v>
      </c>
      <c r="AJ125" s="12">
        <v>0.98</v>
      </c>
      <c r="AK125" s="12">
        <v>3.04</v>
      </c>
      <c r="AL125" s="9">
        <f t="shared" si="70"/>
        <v>3.9792</v>
      </c>
      <c r="AM125" s="10">
        <v>1.225</v>
      </c>
      <c r="AN125" s="20">
        <v>1</v>
      </c>
      <c r="AO125" s="21">
        <f t="shared" si="71"/>
        <v>84010.8898218209</v>
      </c>
      <c r="AU125" s="12">
        <v>40871</v>
      </c>
      <c r="AV125" s="12">
        <v>0.0253</v>
      </c>
      <c r="AW125" s="13">
        <v>1.35</v>
      </c>
      <c r="AX125" s="14">
        <v>1</v>
      </c>
      <c r="AY125" s="15">
        <f t="shared" si="72"/>
        <v>1395.949005</v>
      </c>
      <c r="AZ125" s="12">
        <v>1</v>
      </c>
      <c r="BA125" s="12">
        <v>530</v>
      </c>
      <c r="BB125" s="12">
        <v>2.23</v>
      </c>
      <c r="BC125" s="19">
        <f t="shared" si="73"/>
        <v>4.48691699604743</v>
      </c>
      <c r="BD125" s="20">
        <v>11872</v>
      </c>
      <c r="BE125" s="12">
        <v>0.98</v>
      </c>
      <c r="BF125" s="12">
        <v>3.04</v>
      </c>
      <c r="BG125" s="9">
        <f t="shared" si="74"/>
        <v>3.9792</v>
      </c>
      <c r="BH125" s="10">
        <v>1.225</v>
      </c>
      <c r="BI125" s="22">
        <v>1.085</v>
      </c>
      <c r="BJ125" s="21">
        <f t="shared" si="75"/>
        <v>95916.0540381507</v>
      </c>
      <c r="BP125" s="12">
        <v>40871</v>
      </c>
      <c r="BQ125" s="12">
        <v>0.0299</v>
      </c>
      <c r="BR125" s="13">
        <v>1.35</v>
      </c>
      <c r="BS125" s="14">
        <v>1</v>
      </c>
      <c r="BT125" s="15">
        <f t="shared" si="76"/>
        <v>1649.757915</v>
      </c>
      <c r="BU125" s="12">
        <v>1</v>
      </c>
      <c r="BV125" s="12">
        <v>530</v>
      </c>
      <c r="BW125" s="12">
        <v>2.32</v>
      </c>
      <c r="BX125" s="19">
        <f t="shared" si="77"/>
        <v>4.57691699604743</v>
      </c>
      <c r="BY125" s="20">
        <v>11872</v>
      </c>
      <c r="BZ125" s="12">
        <v>0.98</v>
      </c>
      <c r="CA125" s="12">
        <v>3.84</v>
      </c>
      <c r="CB125" s="9">
        <f t="shared" si="78"/>
        <v>4.7632</v>
      </c>
      <c r="CC125" s="10">
        <v>1.225</v>
      </c>
      <c r="CD125" s="20">
        <v>1.2</v>
      </c>
      <c r="CE125" s="21">
        <f t="shared" si="79"/>
        <v>135996.616304488</v>
      </c>
    </row>
    <row r="126" s="1" customFormat="1" customHeight="1" spans="5:83">
      <c r="E126" s="12">
        <v>1197</v>
      </c>
      <c r="F126" s="12">
        <v>1494</v>
      </c>
      <c r="G126" s="32">
        <v>0.577</v>
      </c>
      <c r="H126" s="33">
        <v>1.153</v>
      </c>
      <c r="I126" s="34">
        <f t="shared" si="65"/>
        <v>2413.251</v>
      </c>
      <c r="J126" s="12">
        <v>1</v>
      </c>
      <c r="K126" s="12">
        <v>0.89</v>
      </c>
      <c r="L126" s="12">
        <v>3.21</v>
      </c>
      <c r="M126" s="35">
        <f t="shared" si="66"/>
        <v>3.8569</v>
      </c>
      <c r="N126" s="12">
        <v>1.225</v>
      </c>
      <c r="O126" s="12">
        <v>0.5</v>
      </c>
      <c r="P126" s="36">
        <f t="shared" si="67"/>
        <v>5700.94651641375</v>
      </c>
      <c r="Z126" s="12">
        <v>34993</v>
      </c>
      <c r="AA126" s="12">
        <v>0.0253</v>
      </c>
      <c r="AB126" s="13">
        <v>1.35</v>
      </c>
      <c r="AC126" s="14">
        <v>1</v>
      </c>
      <c r="AD126" s="15">
        <f t="shared" si="68"/>
        <v>1195.185915</v>
      </c>
      <c r="AE126" s="12">
        <v>1</v>
      </c>
      <c r="AF126" s="12">
        <v>530</v>
      </c>
      <c r="AG126" s="12">
        <v>2.23</v>
      </c>
      <c r="AH126" s="19">
        <f t="shared" si="69"/>
        <v>4.48691699604743</v>
      </c>
      <c r="AI126" s="20">
        <v>11872</v>
      </c>
      <c r="AJ126" s="12">
        <v>0.98</v>
      </c>
      <c r="AK126" s="12">
        <v>3.04</v>
      </c>
      <c r="AL126" s="9">
        <f t="shared" si="70"/>
        <v>3.9792</v>
      </c>
      <c r="AM126" s="10">
        <v>1.225</v>
      </c>
      <c r="AN126" s="20">
        <v>1</v>
      </c>
      <c r="AO126" s="21">
        <f t="shared" si="71"/>
        <v>84010.8898218209</v>
      </c>
      <c r="AU126" s="12">
        <v>40871</v>
      </c>
      <c r="AV126" s="12">
        <v>0.0253</v>
      </c>
      <c r="AW126" s="13">
        <v>1.35</v>
      </c>
      <c r="AX126" s="14">
        <v>1</v>
      </c>
      <c r="AY126" s="15">
        <f t="shared" si="72"/>
        <v>1395.949005</v>
      </c>
      <c r="AZ126" s="12">
        <v>1</v>
      </c>
      <c r="BA126" s="12">
        <v>530</v>
      </c>
      <c r="BB126" s="12">
        <v>2.23</v>
      </c>
      <c r="BC126" s="19">
        <f t="shared" si="73"/>
        <v>4.48691699604743</v>
      </c>
      <c r="BD126" s="20">
        <v>11872</v>
      </c>
      <c r="BE126" s="12">
        <v>0.98</v>
      </c>
      <c r="BF126" s="12">
        <v>3.04</v>
      </c>
      <c r="BG126" s="9">
        <f t="shared" si="74"/>
        <v>3.9792</v>
      </c>
      <c r="BH126" s="10">
        <v>1.225</v>
      </c>
      <c r="BI126" s="22">
        <v>1.085</v>
      </c>
      <c r="BJ126" s="21">
        <f t="shared" si="75"/>
        <v>95916.0540381507</v>
      </c>
      <c r="BP126" s="12">
        <v>40871</v>
      </c>
      <c r="BQ126" s="12">
        <v>0.0299</v>
      </c>
      <c r="BR126" s="13">
        <v>1.35</v>
      </c>
      <c r="BS126" s="14">
        <v>1</v>
      </c>
      <c r="BT126" s="15">
        <f t="shared" si="76"/>
        <v>1649.757915</v>
      </c>
      <c r="BU126" s="12">
        <v>1</v>
      </c>
      <c r="BV126" s="12">
        <v>530</v>
      </c>
      <c r="BW126" s="12">
        <v>2.32</v>
      </c>
      <c r="BX126" s="19">
        <f t="shared" si="77"/>
        <v>4.57691699604743</v>
      </c>
      <c r="BY126" s="20">
        <v>11872</v>
      </c>
      <c r="BZ126" s="12">
        <v>0.98</v>
      </c>
      <c r="CA126" s="12">
        <v>3.84</v>
      </c>
      <c r="CB126" s="9">
        <f t="shared" si="78"/>
        <v>4.7632</v>
      </c>
      <c r="CC126" s="10">
        <v>1.225</v>
      </c>
      <c r="CD126" s="20">
        <v>1.2</v>
      </c>
      <c r="CE126" s="21">
        <f t="shared" si="79"/>
        <v>135996.616304488</v>
      </c>
    </row>
    <row r="127" s="1" customFormat="1" customHeight="1" spans="5:83">
      <c r="E127" s="12">
        <v>1197</v>
      </c>
      <c r="F127" s="12">
        <v>1494</v>
      </c>
      <c r="G127" s="32">
        <v>0.444</v>
      </c>
      <c r="H127" s="33">
        <v>0.887</v>
      </c>
      <c r="I127" s="34">
        <f t="shared" si="65"/>
        <v>1856.646</v>
      </c>
      <c r="J127" s="12">
        <v>1</v>
      </c>
      <c r="K127" s="12">
        <v>0.89</v>
      </c>
      <c r="L127" s="12">
        <v>3.21</v>
      </c>
      <c r="M127" s="35">
        <f t="shared" si="66"/>
        <v>3.8569</v>
      </c>
      <c r="N127" s="12">
        <v>1.225</v>
      </c>
      <c r="O127" s="12">
        <v>0.5</v>
      </c>
      <c r="P127" s="36">
        <f t="shared" si="67"/>
        <v>4386.0499989075</v>
      </c>
      <c r="Z127" s="12">
        <v>34993</v>
      </c>
      <c r="AA127" s="12">
        <v>0.0253</v>
      </c>
      <c r="AB127" s="13">
        <v>1.35</v>
      </c>
      <c r="AC127" s="14">
        <v>1</v>
      </c>
      <c r="AD127" s="15">
        <f t="shared" si="68"/>
        <v>1195.185915</v>
      </c>
      <c r="AE127" s="12">
        <v>1</v>
      </c>
      <c r="AF127" s="12">
        <v>530</v>
      </c>
      <c r="AG127" s="12">
        <v>2.23</v>
      </c>
      <c r="AH127" s="19">
        <f t="shared" si="69"/>
        <v>4.48691699604743</v>
      </c>
      <c r="AI127" s="20">
        <v>11872</v>
      </c>
      <c r="AJ127" s="12">
        <v>0.98</v>
      </c>
      <c r="AK127" s="12">
        <v>3.04</v>
      </c>
      <c r="AL127" s="9">
        <f t="shared" si="70"/>
        <v>3.9792</v>
      </c>
      <c r="AM127" s="10">
        <v>1.225</v>
      </c>
      <c r="AN127" s="20">
        <v>1</v>
      </c>
      <c r="AO127" s="21">
        <f t="shared" si="71"/>
        <v>84010.8898218209</v>
      </c>
      <c r="AU127" s="12">
        <v>40871</v>
      </c>
      <c r="AV127" s="12">
        <v>0.0253</v>
      </c>
      <c r="AW127" s="13">
        <v>1.35</v>
      </c>
      <c r="AX127" s="14">
        <v>1</v>
      </c>
      <c r="AY127" s="15">
        <f t="shared" si="72"/>
        <v>1395.949005</v>
      </c>
      <c r="AZ127" s="12">
        <v>1</v>
      </c>
      <c r="BA127" s="12">
        <v>530</v>
      </c>
      <c r="BB127" s="12">
        <v>2.23</v>
      </c>
      <c r="BC127" s="19">
        <f t="shared" si="73"/>
        <v>4.48691699604743</v>
      </c>
      <c r="BD127" s="20">
        <v>11872</v>
      </c>
      <c r="BE127" s="12">
        <v>0.98</v>
      </c>
      <c r="BF127" s="12">
        <v>3.04</v>
      </c>
      <c r="BG127" s="9">
        <f t="shared" si="74"/>
        <v>3.9792</v>
      </c>
      <c r="BH127" s="10">
        <v>1.225</v>
      </c>
      <c r="BI127" s="22">
        <v>1.085</v>
      </c>
      <c r="BJ127" s="21">
        <f t="shared" si="75"/>
        <v>95916.0540381507</v>
      </c>
      <c r="BP127" s="12">
        <v>40871</v>
      </c>
      <c r="BQ127" s="12">
        <v>0.0299</v>
      </c>
      <c r="BR127" s="13">
        <v>1.35</v>
      </c>
      <c r="BS127" s="14">
        <v>1</v>
      </c>
      <c r="BT127" s="15">
        <f t="shared" si="76"/>
        <v>1649.757915</v>
      </c>
      <c r="BU127" s="12">
        <v>1</v>
      </c>
      <c r="BV127" s="12">
        <v>530</v>
      </c>
      <c r="BW127" s="12">
        <v>2.32</v>
      </c>
      <c r="BX127" s="19">
        <f t="shared" si="77"/>
        <v>4.57691699604743</v>
      </c>
      <c r="BY127" s="20">
        <v>11872</v>
      </c>
      <c r="BZ127" s="12">
        <v>0.98</v>
      </c>
      <c r="CA127" s="12">
        <v>3.84</v>
      </c>
      <c r="CB127" s="9">
        <f t="shared" si="78"/>
        <v>4.7632</v>
      </c>
      <c r="CC127" s="10">
        <v>1.225</v>
      </c>
      <c r="CD127" s="20">
        <v>1.2</v>
      </c>
      <c r="CE127" s="21">
        <f t="shared" si="79"/>
        <v>135996.616304488</v>
      </c>
    </row>
    <row r="128" s="1" customFormat="1" customHeight="1" spans="5:83">
      <c r="E128" s="12">
        <v>1197</v>
      </c>
      <c r="F128" s="12">
        <v>1494</v>
      </c>
      <c r="G128" s="32">
        <v>0.577</v>
      </c>
      <c r="H128" s="33">
        <v>1.153</v>
      </c>
      <c r="I128" s="34">
        <f t="shared" si="65"/>
        <v>2413.251</v>
      </c>
      <c r="J128" s="12">
        <v>1</v>
      </c>
      <c r="K128" s="12">
        <v>0.89</v>
      </c>
      <c r="L128" s="12">
        <v>3.21</v>
      </c>
      <c r="M128" s="35">
        <f t="shared" si="66"/>
        <v>3.8569</v>
      </c>
      <c r="N128" s="12">
        <v>1.225</v>
      </c>
      <c r="O128" s="12">
        <v>0.5</v>
      </c>
      <c r="P128" s="36">
        <f t="shared" si="67"/>
        <v>5700.94651641375</v>
      </c>
      <c r="Z128" s="12">
        <v>34993</v>
      </c>
      <c r="AA128" s="12">
        <v>0.0253</v>
      </c>
      <c r="AB128" s="13">
        <v>1.35</v>
      </c>
      <c r="AC128" s="14">
        <v>1</v>
      </c>
      <c r="AD128" s="15">
        <f t="shared" si="68"/>
        <v>1195.185915</v>
      </c>
      <c r="AE128" s="12">
        <v>1</v>
      </c>
      <c r="AF128" s="12">
        <v>530</v>
      </c>
      <c r="AG128" s="12">
        <v>2.23</v>
      </c>
      <c r="AH128" s="19">
        <f t="shared" si="69"/>
        <v>4.48691699604743</v>
      </c>
      <c r="AI128" s="20">
        <v>11872</v>
      </c>
      <c r="AJ128" s="12">
        <v>0.98</v>
      </c>
      <c r="AK128" s="12">
        <v>3.04</v>
      </c>
      <c r="AL128" s="9">
        <f t="shared" si="70"/>
        <v>3.9792</v>
      </c>
      <c r="AM128" s="10">
        <v>1.225</v>
      </c>
      <c r="AN128" s="20">
        <v>1</v>
      </c>
      <c r="AO128" s="21">
        <f t="shared" si="71"/>
        <v>84010.8898218209</v>
      </c>
      <c r="AU128" s="12">
        <v>40871</v>
      </c>
      <c r="AV128" s="12">
        <v>0.0253</v>
      </c>
      <c r="AW128" s="13">
        <v>1.35</v>
      </c>
      <c r="AX128" s="14">
        <v>1</v>
      </c>
      <c r="AY128" s="15">
        <f t="shared" si="72"/>
        <v>1395.949005</v>
      </c>
      <c r="AZ128" s="12">
        <v>1</v>
      </c>
      <c r="BA128" s="12">
        <v>530</v>
      </c>
      <c r="BB128" s="12">
        <v>2.23</v>
      </c>
      <c r="BC128" s="19">
        <f t="shared" si="73"/>
        <v>4.48691699604743</v>
      </c>
      <c r="BD128" s="20">
        <v>11872</v>
      </c>
      <c r="BE128" s="12">
        <v>0.98</v>
      </c>
      <c r="BF128" s="12">
        <v>3.04</v>
      </c>
      <c r="BG128" s="9">
        <f t="shared" si="74"/>
        <v>3.9792</v>
      </c>
      <c r="BH128" s="10">
        <v>1.225</v>
      </c>
      <c r="BI128" s="22">
        <v>1.085</v>
      </c>
      <c r="BJ128" s="21">
        <f t="shared" si="75"/>
        <v>95916.0540381507</v>
      </c>
      <c r="BP128" s="12">
        <v>40871</v>
      </c>
      <c r="BQ128" s="12">
        <v>0.0299</v>
      </c>
      <c r="BR128" s="13">
        <v>1.35</v>
      </c>
      <c r="BS128" s="14">
        <v>1</v>
      </c>
      <c r="BT128" s="15">
        <f t="shared" si="76"/>
        <v>1649.757915</v>
      </c>
      <c r="BU128" s="12">
        <v>1</v>
      </c>
      <c r="BV128" s="12">
        <v>530</v>
      </c>
      <c r="BW128" s="12">
        <v>2.32</v>
      </c>
      <c r="BX128" s="19">
        <f t="shared" si="77"/>
        <v>4.57691699604743</v>
      </c>
      <c r="BY128" s="20">
        <v>11872</v>
      </c>
      <c r="BZ128" s="12">
        <v>0.98</v>
      </c>
      <c r="CA128" s="12">
        <v>3.84</v>
      </c>
      <c r="CB128" s="9">
        <f t="shared" si="78"/>
        <v>4.7632</v>
      </c>
      <c r="CC128" s="10">
        <v>1.225</v>
      </c>
      <c r="CD128" s="20">
        <v>1.2</v>
      </c>
      <c r="CE128" s="21">
        <f t="shared" si="79"/>
        <v>135996.616304488</v>
      </c>
    </row>
    <row r="129" s="1" customFormat="1" customHeight="1" spans="5:83">
      <c r="E129" s="12">
        <v>1197</v>
      </c>
      <c r="F129" s="12">
        <v>1494</v>
      </c>
      <c r="G129" s="32">
        <v>4.04</v>
      </c>
      <c r="H129" s="33">
        <v>8.09</v>
      </c>
      <c r="I129" s="34">
        <f t="shared" si="65"/>
        <v>16922.34</v>
      </c>
      <c r="J129" s="12">
        <v>2.2</v>
      </c>
      <c r="K129" s="12">
        <v>0.89</v>
      </c>
      <c r="L129" s="12">
        <v>3.21</v>
      </c>
      <c r="M129" s="35">
        <f t="shared" si="66"/>
        <v>3.8569</v>
      </c>
      <c r="N129" s="12">
        <v>1.225</v>
      </c>
      <c r="O129" s="12">
        <v>0.5</v>
      </c>
      <c r="P129" s="36">
        <f t="shared" si="67"/>
        <v>87948.324314235</v>
      </c>
      <c r="Z129" s="12">
        <v>34993</v>
      </c>
      <c r="AA129" s="12">
        <v>0.0253</v>
      </c>
      <c r="AB129" s="13">
        <v>1.35</v>
      </c>
      <c r="AC129" s="14">
        <v>1</v>
      </c>
      <c r="AD129" s="15">
        <f t="shared" si="68"/>
        <v>1195.185915</v>
      </c>
      <c r="AE129" s="12">
        <v>1</v>
      </c>
      <c r="AF129" s="12">
        <v>530</v>
      </c>
      <c r="AG129" s="12">
        <v>2.23</v>
      </c>
      <c r="AH129" s="19">
        <f t="shared" si="69"/>
        <v>4.48691699604743</v>
      </c>
      <c r="AI129" s="20">
        <v>11872</v>
      </c>
      <c r="AJ129" s="12">
        <v>0.98</v>
      </c>
      <c r="AK129" s="12">
        <v>3.04</v>
      </c>
      <c r="AL129" s="9">
        <f t="shared" si="70"/>
        <v>3.9792</v>
      </c>
      <c r="AM129" s="10">
        <v>1.225</v>
      </c>
      <c r="AN129" s="20">
        <v>1</v>
      </c>
      <c r="AO129" s="21">
        <f t="shared" si="71"/>
        <v>84010.8898218209</v>
      </c>
      <c r="AU129" s="12">
        <v>40871</v>
      </c>
      <c r="AV129" s="12">
        <v>0.0253</v>
      </c>
      <c r="AW129" s="13">
        <v>1.35</v>
      </c>
      <c r="AX129" s="14">
        <v>1</v>
      </c>
      <c r="AY129" s="15">
        <f t="shared" si="72"/>
        <v>1395.949005</v>
      </c>
      <c r="AZ129" s="12">
        <v>1</v>
      </c>
      <c r="BA129" s="12">
        <v>530</v>
      </c>
      <c r="BB129" s="12">
        <v>2.23</v>
      </c>
      <c r="BC129" s="19">
        <f t="shared" si="73"/>
        <v>4.48691699604743</v>
      </c>
      <c r="BD129" s="20">
        <v>11872</v>
      </c>
      <c r="BE129" s="12">
        <v>0.98</v>
      </c>
      <c r="BF129" s="12">
        <v>3.04</v>
      </c>
      <c r="BG129" s="9">
        <f t="shared" si="74"/>
        <v>3.9792</v>
      </c>
      <c r="BH129" s="10">
        <v>1.225</v>
      </c>
      <c r="BI129" s="22">
        <v>1.085</v>
      </c>
      <c r="BJ129" s="21">
        <f t="shared" si="75"/>
        <v>95916.0540381507</v>
      </c>
      <c r="BP129" s="12">
        <v>40871</v>
      </c>
      <c r="BQ129" s="12">
        <v>0.0299</v>
      </c>
      <c r="BR129" s="13">
        <v>1.35</v>
      </c>
      <c r="BS129" s="14">
        <v>1</v>
      </c>
      <c r="BT129" s="15">
        <f t="shared" si="76"/>
        <v>1649.757915</v>
      </c>
      <c r="BU129" s="12">
        <v>1</v>
      </c>
      <c r="BV129" s="12">
        <v>530</v>
      </c>
      <c r="BW129" s="12">
        <v>2.32</v>
      </c>
      <c r="BX129" s="19">
        <f t="shared" si="77"/>
        <v>4.57691699604743</v>
      </c>
      <c r="BY129" s="20">
        <v>11872</v>
      </c>
      <c r="BZ129" s="12">
        <v>0.98</v>
      </c>
      <c r="CA129" s="12">
        <v>3.84</v>
      </c>
      <c r="CB129" s="9">
        <f t="shared" si="78"/>
        <v>4.7632</v>
      </c>
      <c r="CC129" s="10">
        <v>1.225</v>
      </c>
      <c r="CD129" s="20">
        <v>1.2</v>
      </c>
      <c r="CE129" s="21">
        <f t="shared" si="79"/>
        <v>135996.616304488</v>
      </c>
    </row>
    <row r="130" s="1" customFormat="1" customHeight="1" spans="5:83">
      <c r="E130" s="12">
        <v>1197</v>
      </c>
      <c r="F130" s="12">
        <v>1494</v>
      </c>
      <c r="G130" s="32">
        <v>6.07</v>
      </c>
      <c r="H130" s="33">
        <v>12.13</v>
      </c>
      <c r="I130" s="34">
        <f t="shared" si="65"/>
        <v>25388.01</v>
      </c>
      <c r="J130" s="12">
        <v>2.2</v>
      </c>
      <c r="K130" s="12">
        <v>0.89</v>
      </c>
      <c r="L130" s="12">
        <v>3.21</v>
      </c>
      <c r="M130" s="35">
        <f t="shared" si="66"/>
        <v>3.8569</v>
      </c>
      <c r="N130" s="12">
        <v>1.225</v>
      </c>
      <c r="O130" s="12">
        <v>0.5</v>
      </c>
      <c r="P130" s="36">
        <f t="shared" si="67"/>
        <v>131945.873748728</v>
      </c>
      <c r="Z130" s="12">
        <v>34993</v>
      </c>
      <c r="AA130" s="12">
        <v>0.0253</v>
      </c>
      <c r="AB130" s="13">
        <v>1.35</v>
      </c>
      <c r="AC130" s="14">
        <v>1</v>
      </c>
      <c r="AD130" s="15">
        <f t="shared" si="68"/>
        <v>1195.185915</v>
      </c>
      <c r="AE130" s="12">
        <v>1</v>
      </c>
      <c r="AF130" s="12">
        <v>530</v>
      </c>
      <c r="AG130" s="12">
        <v>2.23</v>
      </c>
      <c r="AH130" s="19">
        <f t="shared" si="69"/>
        <v>4.48691699604743</v>
      </c>
      <c r="AI130" s="20">
        <v>11872</v>
      </c>
      <c r="AJ130" s="12">
        <v>0.98</v>
      </c>
      <c r="AK130" s="12">
        <v>3.04</v>
      </c>
      <c r="AL130" s="9">
        <f t="shared" si="70"/>
        <v>3.9792</v>
      </c>
      <c r="AM130" s="10">
        <v>1.225</v>
      </c>
      <c r="AN130" s="20">
        <v>1</v>
      </c>
      <c r="AO130" s="21">
        <f t="shared" si="71"/>
        <v>84010.8898218209</v>
      </c>
      <c r="AU130" s="12">
        <v>40871</v>
      </c>
      <c r="AV130" s="12">
        <v>0.0253</v>
      </c>
      <c r="AW130" s="13">
        <v>1.35</v>
      </c>
      <c r="AX130" s="14">
        <v>1</v>
      </c>
      <c r="AY130" s="15">
        <f t="shared" si="72"/>
        <v>1395.949005</v>
      </c>
      <c r="AZ130" s="12">
        <v>1</v>
      </c>
      <c r="BA130" s="12">
        <v>530</v>
      </c>
      <c r="BB130" s="12">
        <v>2.23</v>
      </c>
      <c r="BC130" s="19">
        <f t="shared" si="73"/>
        <v>4.48691699604743</v>
      </c>
      <c r="BD130" s="20">
        <v>11872</v>
      </c>
      <c r="BE130" s="12">
        <v>0.98</v>
      </c>
      <c r="BF130" s="12">
        <v>3.04</v>
      </c>
      <c r="BG130" s="9">
        <f t="shared" si="74"/>
        <v>3.9792</v>
      </c>
      <c r="BH130" s="10">
        <v>1.225</v>
      </c>
      <c r="BI130" s="22">
        <v>1.085</v>
      </c>
      <c r="BJ130" s="21">
        <f t="shared" si="75"/>
        <v>95916.0540381507</v>
      </c>
      <c r="BP130" s="12">
        <v>40871</v>
      </c>
      <c r="BQ130" s="12">
        <v>0.0299</v>
      </c>
      <c r="BR130" s="13">
        <v>1.35</v>
      </c>
      <c r="BS130" s="14">
        <v>1</v>
      </c>
      <c r="BT130" s="15">
        <f t="shared" si="76"/>
        <v>1649.757915</v>
      </c>
      <c r="BU130" s="12">
        <v>1</v>
      </c>
      <c r="BV130" s="12">
        <v>530</v>
      </c>
      <c r="BW130" s="12">
        <v>2.32</v>
      </c>
      <c r="BX130" s="19">
        <f t="shared" si="77"/>
        <v>4.57691699604743</v>
      </c>
      <c r="BY130" s="20">
        <v>11872</v>
      </c>
      <c r="BZ130" s="12">
        <v>0.98</v>
      </c>
      <c r="CA130" s="12">
        <v>3.84</v>
      </c>
      <c r="CB130" s="9">
        <f t="shared" si="78"/>
        <v>4.7632</v>
      </c>
      <c r="CC130" s="10">
        <v>1.225</v>
      </c>
      <c r="CD130" s="20">
        <v>1.2</v>
      </c>
      <c r="CE130" s="21">
        <f t="shared" si="79"/>
        <v>135996.616304488</v>
      </c>
    </row>
    <row r="131" s="1" customFormat="1" customHeight="1" spans="5:83">
      <c r="E131" s="37" t="s">
        <v>41</v>
      </c>
      <c r="F131" s="37"/>
      <c r="G131" s="37"/>
      <c r="H131" s="37"/>
      <c r="I131" s="37"/>
      <c r="J131" s="38">
        <f>SUM(P117:P130)</f>
        <v>279724.716944015</v>
      </c>
      <c r="K131" s="38"/>
      <c r="L131" s="38"/>
      <c r="M131" s="38"/>
      <c r="N131" s="38"/>
      <c r="O131" s="38"/>
      <c r="P131" s="38"/>
      <c r="Z131" s="12">
        <v>34993</v>
      </c>
      <c r="AA131" s="12">
        <v>0.0253</v>
      </c>
      <c r="AB131" s="13">
        <v>1.35</v>
      </c>
      <c r="AC131" s="14">
        <v>1</v>
      </c>
      <c r="AD131" s="15">
        <f t="shared" si="68"/>
        <v>1195.185915</v>
      </c>
      <c r="AE131" s="12">
        <v>1</v>
      </c>
      <c r="AF131" s="12">
        <v>530</v>
      </c>
      <c r="AG131" s="12">
        <v>2.23</v>
      </c>
      <c r="AH131" s="19">
        <f t="shared" si="69"/>
        <v>4.48691699604743</v>
      </c>
      <c r="AI131" s="20">
        <v>11872</v>
      </c>
      <c r="AJ131" s="12">
        <v>0.98</v>
      </c>
      <c r="AK131" s="12">
        <v>3.04</v>
      </c>
      <c r="AL131" s="9">
        <f t="shared" si="70"/>
        <v>3.9792</v>
      </c>
      <c r="AM131" s="10">
        <v>1.225</v>
      </c>
      <c r="AN131" s="20">
        <v>1</v>
      </c>
      <c r="AO131" s="21">
        <f t="shared" si="71"/>
        <v>84010.8898218209</v>
      </c>
      <c r="AU131" s="12">
        <v>40871</v>
      </c>
      <c r="AV131" s="12">
        <v>0.0253</v>
      </c>
      <c r="AW131" s="13">
        <v>1.35</v>
      </c>
      <c r="AX131" s="14">
        <v>1</v>
      </c>
      <c r="AY131" s="15">
        <f t="shared" si="72"/>
        <v>1395.949005</v>
      </c>
      <c r="AZ131" s="12">
        <v>1</v>
      </c>
      <c r="BA131" s="12">
        <v>530</v>
      </c>
      <c r="BB131" s="12">
        <v>2.23</v>
      </c>
      <c r="BC131" s="19">
        <f t="shared" si="73"/>
        <v>4.48691699604743</v>
      </c>
      <c r="BD131" s="20">
        <v>11872</v>
      </c>
      <c r="BE131" s="12">
        <v>0.98</v>
      </c>
      <c r="BF131" s="12">
        <v>3.04</v>
      </c>
      <c r="BG131" s="9">
        <f t="shared" si="74"/>
        <v>3.9792</v>
      </c>
      <c r="BH131" s="10">
        <v>1.225</v>
      </c>
      <c r="BI131" s="22">
        <v>1.085</v>
      </c>
      <c r="BJ131" s="21">
        <f t="shared" si="75"/>
        <v>95916.0540381507</v>
      </c>
      <c r="BP131" s="12">
        <v>40871</v>
      </c>
      <c r="BQ131" s="12">
        <v>0.0299</v>
      </c>
      <c r="BR131" s="13">
        <v>1.35</v>
      </c>
      <c r="BS131" s="14">
        <v>1</v>
      </c>
      <c r="BT131" s="15">
        <f t="shared" si="76"/>
        <v>1649.757915</v>
      </c>
      <c r="BU131" s="12">
        <v>1</v>
      </c>
      <c r="BV131" s="12">
        <v>530</v>
      </c>
      <c r="BW131" s="12">
        <v>2.32</v>
      </c>
      <c r="BX131" s="19">
        <f t="shared" si="77"/>
        <v>4.57691699604743</v>
      </c>
      <c r="BY131" s="20">
        <v>11872</v>
      </c>
      <c r="BZ131" s="12">
        <v>0.98</v>
      </c>
      <c r="CA131" s="12">
        <v>3.84</v>
      </c>
      <c r="CB131" s="9">
        <f t="shared" si="78"/>
        <v>4.7632</v>
      </c>
      <c r="CC131" s="10">
        <v>1.225</v>
      </c>
      <c r="CD131" s="20">
        <v>1.2</v>
      </c>
      <c r="CE131" s="21">
        <f t="shared" si="79"/>
        <v>135996.616304488</v>
      </c>
    </row>
    <row r="132" s="1" customFormat="1" customHeight="1" spans="5:83">
      <c r="E132" s="37"/>
      <c r="F132" s="37"/>
      <c r="G132" s="37"/>
      <c r="H132" s="37"/>
      <c r="I132" s="37"/>
      <c r="J132" s="38"/>
      <c r="K132" s="38"/>
      <c r="L132" s="38"/>
      <c r="M132" s="38"/>
      <c r="N132" s="38"/>
      <c r="O132" s="38"/>
      <c r="P132" s="38"/>
      <c r="Z132" s="12">
        <v>34993</v>
      </c>
      <c r="AA132" s="12">
        <v>0</v>
      </c>
      <c r="AB132" s="13">
        <v>1.35</v>
      </c>
      <c r="AC132" s="14">
        <v>1</v>
      </c>
      <c r="AD132" s="15">
        <f t="shared" si="68"/>
        <v>0</v>
      </c>
      <c r="AE132" s="12">
        <v>1</v>
      </c>
      <c r="AF132" s="12">
        <v>530</v>
      </c>
      <c r="AG132" s="12">
        <v>2.23</v>
      </c>
      <c r="AH132" s="19">
        <f t="shared" si="69"/>
        <v>4.48691699604743</v>
      </c>
      <c r="AI132" s="20">
        <v>0</v>
      </c>
      <c r="AJ132" s="12">
        <v>0.98</v>
      </c>
      <c r="AK132" s="12">
        <v>3.04</v>
      </c>
      <c r="AL132" s="9">
        <f t="shared" si="70"/>
        <v>3.9792</v>
      </c>
      <c r="AM132" s="10">
        <v>1.225</v>
      </c>
      <c r="AN132" s="20">
        <v>1</v>
      </c>
      <c r="AO132" s="21">
        <f t="shared" si="71"/>
        <v>0</v>
      </c>
      <c r="AU132" s="12">
        <v>40871</v>
      </c>
      <c r="AV132" s="12">
        <v>0.0253</v>
      </c>
      <c r="AW132" s="13">
        <v>1.35</v>
      </c>
      <c r="AX132" s="14">
        <v>1</v>
      </c>
      <c r="AY132" s="15">
        <f t="shared" si="72"/>
        <v>1395.949005</v>
      </c>
      <c r="AZ132" s="12">
        <v>1</v>
      </c>
      <c r="BA132" s="12">
        <v>530</v>
      </c>
      <c r="BB132" s="12">
        <v>2.23</v>
      </c>
      <c r="BC132" s="19">
        <f t="shared" si="73"/>
        <v>4.48691699604743</v>
      </c>
      <c r="BD132" s="20">
        <v>11872</v>
      </c>
      <c r="BE132" s="12">
        <v>0.98</v>
      </c>
      <c r="BF132" s="12">
        <v>3.04</v>
      </c>
      <c r="BG132" s="9">
        <f t="shared" si="74"/>
        <v>3.9792</v>
      </c>
      <c r="BH132" s="10">
        <v>1.225</v>
      </c>
      <c r="BI132" s="22">
        <v>1.085</v>
      </c>
      <c r="BJ132" s="21">
        <f t="shared" si="75"/>
        <v>95916.0540381507</v>
      </c>
      <c r="BP132" s="12">
        <v>40871</v>
      </c>
      <c r="BQ132" s="12">
        <v>0.0299</v>
      </c>
      <c r="BR132" s="13">
        <v>1.35</v>
      </c>
      <c r="BS132" s="14">
        <v>1</v>
      </c>
      <c r="BT132" s="15">
        <f t="shared" si="76"/>
        <v>1649.757915</v>
      </c>
      <c r="BU132" s="12">
        <v>1</v>
      </c>
      <c r="BV132" s="12">
        <v>530</v>
      </c>
      <c r="BW132" s="12">
        <v>2.32</v>
      </c>
      <c r="BX132" s="19">
        <f t="shared" si="77"/>
        <v>4.57691699604743</v>
      </c>
      <c r="BY132" s="20">
        <v>11872</v>
      </c>
      <c r="BZ132" s="12">
        <v>0.98</v>
      </c>
      <c r="CA132" s="12">
        <v>3.84</v>
      </c>
      <c r="CB132" s="9">
        <f t="shared" si="78"/>
        <v>4.7632</v>
      </c>
      <c r="CC132" s="10">
        <v>1.225</v>
      </c>
      <c r="CD132" s="20">
        <v>1.2</v>
      </c>
      <c r="CE132" s="21">
        <f t="shared" si="79"/>
        <v>135996.616304488</v>
      </c>
    </row>
    <row r="133" s="1" customFormat="1" customHeight="1" spans="5:83">
      <c r="E133" s="37"/>
      <c r="F133" s="37"/>
      <c r="G133" s="37"/>
      <c r="H133" s="37"/>
      <c r="I133" s="37"/>
      <c r="J133" s="38"/>
      <c r="K133" s="38"/>
      <c r="L133" s="38"/>
      <c r="M133" s="38"/>
      <c r="N133" s="38"/>
      <c r="O133" s="38"/>
      <c r="P133" s="38"/>
      <c r="Z133" s="12">
        <v>34993</v>
      </c>
      <c r="AA133" s="12">
        <v>0</v>
      </c>
      <c r="AB133" s="13">
        <v>1.35</v>
      </c>
      <c r="AC133" s="14">
        <v>1</v>
      </c>
      <c r="AD133" s="15">
        <f t="shared" si="68"/>
        <v>0</v>
      </c>
      <c r="AE133" s="12">
        <v>1</v>
      </c>
      <c r="AF133" s="12">
        <v>530</v>
      </c>
      <c r="AG133" s="12">
        <v>2.23</v>
      </c>
      <c r="AH133" s="19">
        <f t="shared" si="69"/>
        <v>4.48691699604743</v>
      </c>
      <c r="AI133" s="20">
        <v>0</v>
      </c>
      <c r="AJ133" s="12">
        <v>0.98</v>
      </c>
      <c r="AK133" s="12">
        <v>3.04</v>
      </c>
      <c r="AL133" s="9">
        <f t="shared" si="70"/>
        <v>3.9792</v>
      </c>
      <c r="AM133" s="10">
        <v>1.225</v>
      </c>
      <c r="AN133" s="20">
        <v>1</v>
      </c>
      <c r="AO133" s="21">
        <f t="shared" si="71"/>
        <v>0</v>
      </c>
      <c r="AU133" s="12">
        <v>40871</v>
      </c>
      <c r="AV133" s="12">
        <v>0.0253</v>
      </c>
      <c r="AW133" s="13">
        <v>1.35</v>
      </c>
      <c r="AX133" s="14">
        <v>1</v>
      </c>
      <c r="AY133" s="15">
        <f t="shared" si="72"/>
        <v>1395.949005</v>
      </c>
      <c r="AZ133" s="12">
        <v>1</v>
      </c>
      <c r="BA133" s="12">
        <v>530</v>
      </c>
      <c r="BB133" s="12">
        <v>2.23</v>
      </c>
      <c r="BC133" s="19">
        <f t="shared" si="73"/>
        <v>4.48691699604743</v>
      </c>
      <c r="BD133" s="20">
        <v>11872</v>
      </c>
      <c r="BE133" s="12">
        <v>0.98</v>
      </c>
      <c r="BF133" s="12">
        <v>3.04</v>
      </c>
      <c r="BG133" s="9">
        <f t="shared" si="74"/>
        <v>3.9792</v>
      </c>
      <c r="BH133" s="10">
        <v>1.225</v>
      </c>
      <c r="BI133" s="22">
        <v>1.085</v>
      </c>
      <c r="BJ133" s="21">
        <f t="shared" si="75"/>
        <v>95916.0540381507</v>
      </c>
      <c r="BP133" s="12">
        <v>40871</v>
      </c>
      <c r="BQ133" s="12">
        <v>0.0299</v>
      </c>
      <c r="BR133" s="13">
        <v>1.35</v>
      </c>
      <c r="BS133" s="14">
        <v>1</v>
      </c>
      <c r="BT133" s="15">
        <f t="shared" si="76"/>
        <v>1649.757915</v>
      </c>
      <c r="BU133" s="12">
        <v>1</v>
      </c>
      <c r="BV133" s="12">
        <v>530</v>
      </c>
      <c r="BW133" s="12">
        <v>2.32</v>
      </c>
      <c r="BX133" s="19">
        <f t="shared" si="77"/>
        <v>4.57691699604743</v>
      </c>
      <c r="BY133" s="20">
        <v>11872</v>
      </c>
      <c r="BZ133" s="12">
        <v>0.98</v>
      </c>
      <c r="CA133" s="12">
        <v>3.84</v>
      </c>
      <c r="CB133" s="9">
        <f t="shared" si="78"/>
        <v>4.7632</v>
      </c>
      <c r="CC133" s="10">
        <v>1.225</v>
      </c>
      <c r="CD133" s="20">
        <v>1.2</v>
      </c>
      <c r="CE133" s="21">
        <f t="shared" si="79"/>
        <v>135996.616304488</v>
      </c>
    </row>
    <row r="134" s="1" customFormat="1" customHeight="1" spans="5:83">
      <c r="Z134" s="12">
        <v>34993</v>
      </c>
      <c r="AA134" s="12">
        <v>0</v>
      </c>
      <c r="AB134" s="13">
        <v>1.35</v>
      </c>
      <c r="AC134" s="14">
        <v>1</v>
      </c>
      <c r="AD134" s="15">
        <f t="shared" si="68"/>
        <v>0</v>
      </c>
      <c r="AE134" s="12">
        <v>1</v>
      </c>
      <c r="AF134" s="12">
        <v>530</v>
      </c>
      <c r="AG134" s="12">
        <v>2.23</v>
      </c>
      <c r="AH134" s="19">
        <f t="shared" si="69"/>
        <v>4.48691699604743</v>
      </c>
      <c r="AI134" s="20">
        <v>0</v>
      </c>
      <c r="AJ134" s="12">
        <v>0.98</v>
      </c>
      <c r="AK134" s="12">
        <v>3.04</v>
      </c>
      <c r="AL134" s="9">
        <f t="shared" si="70"/>
        <v>3.9792</v>
      </c>
      <c r="AM134" s="10">
        <v>1.225</v>
      </c>
      <c r="AN134" s="20">
        <v>1</v>
      </c>
      <c r="AO134" s="21">
        <f t="shared" si="71"/>
        <v>0</v>
      </c>
      <c r="AU134" s="12">
        <v>40871</v>
      </c>
      <c r="AV134" s="12">
        <v>0.0253</v>
      </c>
      <c r="AW134" s="13">
        <v>1.35</v>
      </c>
      <c r="AX134" s="14">
        <v>1</v>
      </c>
      <c r="AY134" s="15">
        <f t="shared" si="72"/>
        <v>1395.949005</v>
      </c>
      <c r="AZ134" s="12">
        <v>1</v>
      </c>
      <c r="BA134" s="12">
        <v>530</v>
      </c>
      <c r="BB134" s="12">
        <v>2.23</v>
      </c>
      <c r="BC134" s="19">
        <f t="shared" si="73"/>
        <v>4.48691699604743</v>
      </c>
      <c r="BD134" s="20">
        <v>11872</v>
      </c>
      <c r="BE134" s="12">
        <v>0.98</v>
      </c>
      <c r="BF134" s="12">
        <v>3.04</v>
      </c>
      <c r="BG134" s="9">
        <f t="shared" si="74"/>
        <v>3.9792</v>
      </c>
      <c r="BH134" s="10">
        <v>1.225</v>
      </c>
      <c r="BI134" s="22">
        <v>1.085</v>
      </c>
      <c r="BJ134" s="21">
        <f t="shared" si="75"/>
        <v>95916.0540381507</v>
      </c>
      <c r="BP134" s="12">
        <v>40871</v>
      </c>
      <c r="BQ134" s="12">
        <v>0.0299</v>
      </c>
      <c r="BR134" s="13">
        <v>1.35</v>
      </c>
      <c r="BS134" s="14">
        <v>1</v>
      </c>
      <c r="BT134" s="15">
        <f t="shared" si="76"/>
        <v>1649.757915</v>
      </c>
      <c r="BU134" s="12">
        <v>1</v>
      </c>
      <c r="BV134" s="12">
        <v>530</v>
      </c>
      <c r="BW134" s="12">
        <v>2.32</v>
      </c>
      <c r="BX134" s="19">
        <f t="shared" si="77"/>
        <v>4.57691699604743</v>
      </c>
      <c r="BY134" s="20">
        <v>11872</v>
      </c>
      <c r="BZ134" s="12">
        <v>0.98</v>
      </c>
      <c r="CA134" s="12">
        <v>3.84</v>
      </c>
      <c r="CB134" s="9">
        <f t="shared" si="78"/>
        <v>4.7632</v>
      </c>
      <c r="CC134" s="10">
        <v>1.225</v>
      </c>
      <c r="CD134" s="20">
        <v>1.2</v>
      </c>
      <c r="CE134" s="21">
        <f t="shared" si="79"/>
        <v>135996.616304488</v>
      </c>
    </row>
    <row r="135" s="1" customFormat="1" customHeight="1" spans="5:83">
      <c r="Z135" s="12">
        <v>34993</v>
      </c>
      <c r="AA135" s="12">
        <v>0</v>
      </c>
      <c r="AB135" s="13">
        <v>1.35</v>
      </c>
      <c r="AC135" s="14">
        <v>1</v>
      </c>
      <c r="AD135" s="15">
        <f t="shared" si="68"/>
        <v>0</v>
      </c>
      <c r="AE135" s="12">
        <v>1</v>
      </c>
      <c r="AF135" s="12">
        <v>530</v>
      </c>
      <c r="AG135" s="12">
        <v>2.23</v>
      </c>
      <c r="AH135" s="19">
        <f t="shared" si="69"/>
        <v>4.48691699604743</v>
      </c>
      <c r="AI135" s="20">
        <v>0</v>
      </c>
      <c r="AJ135" s="12">
        <v>0.98</v>
      </c>
      <c r="AK135" s="12">
        <v>3.04</v>
      </c>
      <c r="AL135" s="9">
        <f t="shared" si="70"/>
        <v>3.9792</v>
      </c>
      <c r="AM135" s="10">
        <v>1.225</v>
      </c>
      <c r="AN135" s="20">
        <v>1</v>
      </c>
      <c r="AO135" s="21">
        <f t="shared" si="71"/>
        <v>0</v>
      </c>
      <c r="AU135" s="12">
        <v>40871</v>
      </c>
      <c r="AV135" s="12">
        <v>0.0253</v>
      </c>
      <c r="AW135" s="13">
        <v>1.35</v>
      </c>
      <c r="AX135" s="14">
        <v>1</v>
      </c>
      <c r="AY135" s="15">
        <f t="shared" si="72"/>
        <v>1395.949005</v>
      </c>
      <c r="AZ135" s="12">
        <v>1</v>
      </c>
      <c r="BA135" s="12">
        <v>530</v>
      </c>
      <c r="BB135" s="12">
        <v>2.23</v>
      </c>
      <c r="BC135" s="19">
        <f t="shared" si="73"/>
        <v>4.48691699604743</v>
      </c>
      <c r="BD135" s="20">
        <v>0</v>
      </c>
      <c r="BE135" s="12">
        <v>0.98</v>
      </c>
      <c r="BF135" s="12">
        <v>3.04</v>
      </c>
      <c r="BG135" s="9">
        <f t="shared" si="74"/>
        <v>3.9792</v>
      </c>
      <c r="BH135" s="10">
        <v>1.225</v>
      </c>
      <c r="BI135" s="22">
        <v>1.085</v>
      </c>
      <c r="BJ135" s="21">
        <f t="shared" si="75"/>
        <v>33126.7769757507</v>
      </c>
      <c r="BP135" s="12">
        <v>40871</v>
      </c>
      <c r="BQ135" s="12">
        <v>0.0299</v>
      </c>
      <c r="BR135" s="13">
        <v>1.35</v>
      </c>
      <c r="BS135" s="14">
        <v>1</v>
      </c>
      <c r="BT135" s="15">
        <f t="shared" si="76"/>
        <v>1649.757915</v>
      </c>
      <c r="BU135" s="12">
        <v>1</v>
      </c>
      <c r="BV135" s="12">
        <v>530</v>
      </c>
      <c r="BW135" s="12">
        <v>2.32</v>
      </c>
      <c r="BX135" s="19">
        <f t="shared" si="77"/>
        <v>4.57691699604743</v>
      </c>
      <c r="BY135" s="20">
        <v>0</v>
      </c>
      <c r="BZ135" s="12">
        <v>0.98</v>
      </c>
      <c r="CA135" s="12">
        <v>3.84</v>
      </c>
      <c r="CB135" s="9">
        <f t="shared" si="78"/>
        <v>4.7632</v>
      </c>
      <c r="CC135" s="10">
        <v>1.225</v>
      </c>
      <c r="CD135" s="20">
        <v>1.2</v>
      </c>
      <c r="CE135" s="21">
        <f t="shared" si="79"/>
        <v>52870.0120164881</v>
      </c>
    </row>
    <row r="136" s="1" customFormat="1" customHeight="1" spans="5:83">
      <c r="Z136" s="12">
        <v>34993</v>
      </c>
      <c r="AA136" s="12">
        <v>0</v>
      </c>
      <c r="AB136" s="13">
        <v>1.35</v>
      </c>
      <c r="AC136" s="14">
        <v>1</v>
      </c>
      <c r="AD136" s="15">
        <f t="shared" si="68"/>
        <v>0</v>
      </c>
      <c r="AE136" s="12">
        <v>1</v>
      </c>
      <c r="AF136" s="12">
        <v>530</v>
      </c>
      <c r="AG136" s="12">
        <v>2.23</v>
      </c>
      <c r="AH136" s="19">
        <f t="shared" si="69"/>
        <v>4.48691699604743</v>
      </c>
      <c r="AI136" s="20">
        <v>0</v>
      </c>
      <c r="AJ136" s="12">
        <v>0.98</v>
      </c>
      <c r="AK136" s="12">
        <v>3.04</v>
      </c>
      <c r="AL136" s="9">
        <f t="shared" si="70"/>
        <v>3.9792</v>
      </c>
      <c r="AM136" s="10">
        <v>1.225</v>
      </c>
      <c r="AN136" s="20">
        <v>1</v>
      </c>
      <c r="AO136" s="21">
        <f t="shared" si="71"/>
        <v>0</v>
      </c>
      <c r="AU136" s="12">
        <v>40871</v>
      </c>
      <c r="AV136" s="12">
        <v>0.0253</v>
      </c>
      <c r="AW136" s="13">
        <v>1.35</v>
      </c>
      <c r="AX136" s="14">
        <v>1</v>
      </c>
      <c r="AY136" s="15">
        <f t="shared" si="72"/>
        <v>1395.949005</v>
      </c>
      <c r="AZ136" s="12">
        <v>1</v>
      </c>
      <c r="BA136" s="12">
        <v>530</v>
      </c>
      <c r="BB136" s="12">
        <v>2.23</v>
      </c>
      <c r="BC136" s="19">
        <f t="shared" si="73"/>
        <v>4.48691699604743</v>
      </c>
      <c r="BD136" s="20">
        <v>0</v>
      </c>
      <c r="BE136" s="12">
        <v>0.98</v>
      </c>
      <c r="BF136" s="12">
        <v>3.04</v>
      </c>
      <c r="BG136" s="9">
        <f t="shared" si="74"/>
        <v>3.9792</v>
      </c>
      <c r="BH136" s="10">
        <v>1.225</v>
      </c>
      <c r="BI136" s="22">
        <v>1.085</v>
      </c>
      <c r="BJ136" s="21">
        <f t="shared" si="75"/>
        <v>33126.7769757507</v>
      </c>
      <c r="BP136" s="12">
        <v>40871</v>
      </c>
      <c r="BQ136" s="12">
        <v>0.0299</v>
      </c>
      <c r="BR136" s="13">
        <v>1.35</v>
      </c>
      <c r="BS136" s="14">
        <v>1</v>
      </c>
      <c r="BT136" s="15">
        <f t="shared" si="76"/>
        <v>1649.757915</v>
      </c>
      <c r="BU136" s="12">
        <v>1</v>
      </c>
      <c r="BV136" s="12">
        <v>530</v>
      </c>
      <c r="BW136" s="12">
        <v>2.32</v>
      </c>
      <c r="BX136" s="19">
        <f t="shared" si="77"/>
        <v>4.57691699604743</v>
      </c>
      <c r="BY136" s="20">
        <v>0</v>
      </c>
      <c r="BZ136" s="12">
        <v>0.98</v>
      </c>
      <c r="CA136" s="12">
        <v>3.84</v>
      </c>
      <c r="CB136" s="9">
        <f t="shared" si="78"/>
        <v>4.7632</v>
      </c>
      <c r="CC136" s="10">
        <v>1.225</v>
      </c>
      <c r="CD136" s="20">
        <v>1.2</v>
      </c>
      <c r="CE136" s="21">
        <f t="shared" si="79"/>
        <v>52870.0120164881</v>
      </c>
    </row>
    <row r="137" s="1" customFormat="1" customHeight="1" spans="5:83">
      <c r="Z137" s="12">
        <v>34993</v>
      </c>
      <c r="AA137" s="12">
        <v>0</v>
      </c>
      <c r="AB137" s="13">
        <v>1.35</v>
      </c>
      <c r="AC137" s="14">
        <v>1</v>
      </c>
      <c r="AD137" s="15">
        <f t="shared" si="68"/>
        <v>0</v>
      </c>
      <c r="AE137" s="12">
        <v>1</v>
      </c>
      <c r="AF137" s="12">
        <v>530</v>
      </c>
      <c r="AG137" s="12">
        <v>2.23</v>
      </c>
      <c r="AH137" s="19">
        <f t="shared" si="69"/>
        <v>4.48691699604743</v>
      </c>
      <c r="AI137" s="20">
        <v>0</v>
      </c>
      <c r="AJ137" s="12">
        <v>0.98</v>
      </c>
      <c r="AK137" s="12">
        <v>3.04</v>
      </c>
      <c r="AL137" s="9">
        <f t="shared" si="70"/>
        <v>3.9792</v>
      </c>
      <c r="AM137" s="10">
        <v>1.225</v>
      </c>
      <c r="AN137" s="20">
        <v>1</v>
      </c>
      <c r="AO137" s="21">
        <f t="shared" si="71"/>
        <v>0</v>
      </c>
      <c r="AU137" s="12">
        <v>40871</v>
      </c>
      <c r="AV137" s="12">
        <v>0.0253</v>
      </c>
      <c r="AW137" s="13">
        <v>1.35</v>
      </c>
      <c r="AX137" s="14">
        <v>1</v>
      </c>
      <c r="AY137" s="15">
        <f t="shared" si="72"/>
        <v>1395.949005</v>
      </c>
      <c r="AZ137" s="12">
        <v>1</v>
      </c>
      <c r="BA137" s="12">
        <v>530</v>
      </c>
      <c r="BB137" s="12">
        <v>2.23</v>
      </c>
      <c r="BC137" s="19">
        <f t="shared" si="73"/>
        <v>4.48691699604743</v>
      </c>
      <c r="BD137" s="20">
        <v>0</v>
      </c>
      <c r="BE137" s="12">
        <v>0.98</v>
      </c>
      <c r="BF137" s="12">
        <v>3.04</v>
      </c>
      <c r="BG137" s="9">
        <f t="shared" si="74"/>
        <v>3.9792</v>
      </c>
      <c r="BH137" s="10">
        <v>1.225</v>
      </c>
      <c r="BI137" s="22">
        <v>1.085</v>
      </c>
      <c r="BJ137" s="21">
        <f t="shared" si="75"/>
        <v>33126.7769757507</v>
      </c>
      <c r="BP137" s="12">
        <v>40871</v>
      </c>
      <c r="BQ137" s="12">
        <v>0.0299</v>
      </c>
      <c r="BR137" s="13">
        <v>1.35</v>
      </c>
      <c r="BS137" s="14">
        <v>1</v>
      </c>
      <c r="BT137" s="15">
        <f t="shared" si="76"/>
        <v>1649.757915</v>
      </c>
      <c r="BU137" s="12">
        <v>1</v>
      </c>
      <c r="BV137" s="12">
        <v>530</v>
      </c>
      <c r="BW137" s="12">
        <v>2.32</v>
      </c>
      <c r="BX137" s="19">
        <f t="shared" si="77"/>
        <v>4.57691699604743</v>
      </c>
      <c r="BY137" s="20">
        <v>0</v>
      </c>
      <c r="BZ137" s="12">
        <v>0.98</v>
      </c>
      <c r="CA137" s="12">
        <v>3.84</v>
      </c>
      <c r="CB137" s="9">
        <f t="shared" si="78"/>
        <v>4.7632</v>
      </c>
      <c r="CC137" s="10">
        <v>1.225</v>
      </c>
      <c r="CD137" s="20">
        <v>1.2</v>
      </c>
      <c r="CE137" s="21">
        <f t="shared" si="79"/>
        <v>52870.0120164881</v>
      </c>
    </row>
    <row r="138" s="1" customFormat="1" customHeight="1" spans="5:83">
      <c r="Z138" s="12">
        <v>34993</v>
      </c>
      <c r="AA138" s="12">
        <v>0</v>
      </c>
      <c r="AB138" s="13">
        <v>1.35</v>
      </c>
      <c r="AC138" s="14">
        <v>1</v>
      </c>
      <c r="AD138" s="15">
        <f t="shared" si="68"/>
        <v>0</v>
      </c>
      <c r="AE138" s="12">
        <v>1</v>
      </c>
      <c r="AF138" s="12">
        <v>530</v>
      </c>
      <c r="AG138" s="12">
        <v>2.23</v>
      </c>
      <c r="AH138" s="19">
        <f t="shared" si="69"/>
        <v>4.48691699604743</v>
      </c>
      <c r="AI138" s="20">
        <v>0</v>
      </c>
      <c r="AJ138" s="12">
        <v>0.98</v>
      </c>
      <c r="AK138" s="12">
        <v>3.04</v>
      </c>
      <c r="AL138" s="9">
        <f t="shared" si="70"/>
        <v>3.9792</v>
      </c>
      <c r="AM138" s="10">
        <v>1.225</v>
      </c>
      <c r="AN138" s="20">
        <v>1</v>
      </c>
      <c r="AO138" s="21">
        <f t="shared" si="71"/>
        <v>0</v>
      </c>
      <c r="AU138" s="12">
        <v>40871</v>
      </c>
      <c r="AV138" s="12">
        <v>0.0253</v>
      </c>
      <c r="AW138" s="13">
        <v>1.35</v>
      </c>
      <c r="AX138" s="14">
        <v>1</v>
      </c>
      <c r="AY138" s="15">
        <f t="shared" si="72"/>
        <v>1395.949005</v>
      </c>
      <c r="AZ138" s="12">
        <v>1</v>
      </c>
      <c r="BA138" s="12">
        <v>530</v>
      </c>
      <c r="BB138" s="12">
        <v>2.23</v>
      </c>
      <c r="BC138" s="19">
        <f t="shared" si="73"/>
        <v>4.48691699604743</v>
      </c>
      <c r="BD138" s="20">
        <v>0</v>
      </c>
      <c r="BE138" s="12">
        <v>0.98</v>
      </c>
      <c r="BF138" s="12">
        <v>3.04</v>
      </c>
      <c r="BG138" s="9">
        <f t="shared" si="74"/>
        <v>3.9792</v>
      </c>
      <c r="BH138" s="10">
        <v>1.225</v>
      </c>
      <c r="BI138" s="22">
        <v>1.085</v>
      </c>
      <c r="BJ138" s="21">
        <f t="shared" si="75"/>
        <v>33126.7769757507</v>
      </c>
      <c r="BP138" s="12">
        <v>40871</v>
      </c>
      <c r="BQ138" s="12">
        <v>0.0299</v>
      </c>
      <c r="BR138" s="13">
        <v>1.35</v>
      </c>
      <c r="BS138" s="14">
        <v>1</v>
      </c>
      <c r="BT138" s="15">
        <f t="shared" si="76"/>
        <v>1649.757915</v>
      </c>
      <c r="BU138" s="12">
        <v>1</v>
      </c>
      <c r="BV138" s="12">
        <v>530</v>
      </c>
      <c r="BW138" s="12">
        <v>2.32</v>
      </c>
      <c r="BX138" s="19">
        <f t="shared" si="77"/>
        <v>4.57691699604743</v>
      </c>
      <c r="BY138" s="20">
        <v>0</v>
      </c>
      <c r="BZ138" s="12">
        <v>0.98</v>
      </c>
      <c r="CA138" s="12">
        <v>3.84</v>
      </c>
      <c r="CB138" s="9">
        <f t="shared" si="78"/>
        <v>4.7632</v>
      </c>
      <c r="CC138" s="10">
        <v>1.225</v>
      </c>
      <c r="CD138" s="20">
        <v>1.2</v>
      </c>
      <c r="CE138" s="21">
        <f t="shared" si="79"/>
        <v>52870.0120164881</v>
      </c>
    </row>
    <row r="139" s="1" customFormat="1" customHeight="1" spans="5:83">
      <c r="Z139" s="12">
        <v>34993</v>
      </c>
      <c r="AA139" s="12">
        <v>0</v>
      </c>
      <c r="AB139" s="13">
        <v>1.35</v>
      </c>
      <c r="AC139" s="14">
        <v>1</v>
      </c>
      <c r="AD139" s="15">
        <f t="shared" si="68"/>
        <v>0</v>
      </c>
      <c r="AE139" s="12">
        <v>1</v>
      </c>
      <c r="AF139" s="12">
        <v>530</v>
      </c>
      <c r="AG139" s="12">
        <v>2.23</v>
      </c>
      <c r="AH139" s="19">
        <f t="shared" si="69"/>
        <v>4.48691699604743</v>
      </c>
      <c r="AI139" s="20">
        <v>0</v>
      </c>
      <c r="AJ139" s="12">
        <v>0.98</v>
      </c>
      <c r="AK139" s="12">
        <v>3.04</v>
      </c>
      <c r="AL139" s="9">
        <f t="shared" si="70"/>
        <v>3.9792</v>
      </c>
      <c r="AM139" s="10">
        <v>1.225</v>
      </c>
      <c r="AN139" s="20">
        <v>1</v>
      </c>
      <c r="AO139" s="21">
        <f t="shared" si="71"/>
        <v>0</v>
      </c>
      <c r="AU139" s="12">
        <v>40871</v>
      </c>
      <c r="AV139" s="12">
        <v>0.0253</v>
      </c>
      <c r="AW139" s="13">
        <v>1.35</v>
      </c>
      <c r="AX139" s="14">
        <v>1</v>
      </c>
      <c r="AY139" s="15">
        <f t="shared" si="72"/>
        <v>1395.949005</v>
      </c>
      <c r="AZ139" s="12">
        <v>1</v>
      </c>
      <c r="BA139" s="12">
        <v>530</v>
      </c>
      <c r="BB139" s="12">
        <v>2.23</v>
      </c>
      <c r="BC139" s="19">
        <f t="shared" si="73"/>
        <v>4.48691699604743</v>
      </c>
      <c r="BD139" s="20">
        <v>0</v>
      </c>
      <c r="BE139" s="12">
        <v>0.98</v>
      </c>
      <c r="BF139" s="12">
        <v>3.04</v>
      </c>
      <c r="BG139" s="9">
        <f t="shared" si="74"/>
        <v>3.9792</v>
      </c>
      <c r="BH139" s="10">
        <v>1.225</v>
      </c>
      <c r="BI139" s="22">
        <v>1.085</v>
      </c>
      <c r="BJ139" s="21">
        <f t="shared" si="75"/>
        <v>33126.7769757507</v>
      </c>
      <c r="BP139" s="12">
        <v>40871</v>
      </c>
      <c r="BQ139" s="12">
        <v>0.0299</v>
      </c>
      <c r="BR139" s="13">
        <v>1.35</v>
      </c>
      <c r="BS139" s="14">
        <v>1</v>
      </c>
      <c r="BT139" s="15">
        <f t="shared" si="76"/>
        <v>1649.757915</v>
      </c>
      <c r="BU139" s="12">
        <v>1</v>
      </c>
      <c r="BV139" s="12">
        <v>530</v>
      </c>
      <c r="BW139" s="12">
        <v>2.32</v>
      </c>
      <c r="BX139" s="19">
        <f t="shared" si="77"/>
        <v>4.57691699604743</v>
      </c>
      <c r="BY139" s="20">
        <v>0</v>
      </c>
      <c r="BZ139" s="12">
        <v>0.98</v>
      </c>
      <c r="CA139" s="12">
        <v>3.84</v>
      </c>
      <c r="CB139" s="9">
        <f t="shared" si="78"/>
        <v>4.7632</v>
      </c>
      <c r="CC139" s="10">
        <v>1.225</v>
      </c>
      <c r="CD139" s="20">
        <v>1.2</v>
      </c>
      <c r="CE139" s="21">
        <f t="shared" si="79"/>
        <v>52870.0120164881</v>
      </c>
    </row>
    <row r="140" s="1" customFormat="1" customHeight="1" spans="5:83">
      <c r="Z140" s="12">
        <v>34993</v>
      </c>
      <c r="AA140" s="12">
        <v>0</v>
      </c>
      <c r="AB140" s="13">
        <v>1.35</v>
      </c>
      <c r="AC140" s="14">
        <v>1</v>
      </c>
      <c r="AD140" s="15">
        <f t="shared" si="68"/>
        <v>0</v>
      </c>
      <c r="AE140" s="12">
        <v>1</v>
      </c>
      <c r="AF140" s="12">
        <v>530</v>
      </c>
      <c r="AG140" s="12">
        <v>2.23</v>
      </c>
      <c r="AH140" s="19">
        <f t="shared" si="69"/>
        <v>4.48691699604743</v>
      </c>
      <c r="AI140" s="20">
        <v>0</v>
      </c>
      <c r="AJ140" s="12">
        <v>0.98</v>
      </c>
      <c r="AK140" s="12">
        <v>3.04</v>
      </c>
      <c r="AL140" s="9">
        <f t="shared" si="70"/>
        <v>3.9792</v>
      </c>
      <c r="AM140" s="10">
        <v>1.225</v>
      </c>
      <c r="AN140" s="20">
        <v>1</v>
      </c>
      <c r="AO140" s="21">
        <f t="shared" si="71"/>
        <v>0</v>
      </c>
      <c r="AU140" s="12">
        <v>40871</v>
      </c>
      <c r="AV140" s="12">
        <v>0.0253</v>
      </c>
      <c r="AW140" s="13">
        <v>1.35</v>
      </c>
      <c r="AX140" s="14">
        <v>1</v>
      </c>
      <c r="AY140" s="15">
        <f t="shared" si="72"/>
        <v>1395.949005</v>
      </c>
      <c r="AZ140" s="12">
        <v>1</v>
      </c>
      <c r="BA140" s="12">
        <v>530</v>
      </c>
      <c r="BB140" s="12">
        <v>2.23</v>
      </c>
      <c r="BC140" s="19">
        <f t="shared" si="73"/>
        <v>4.48691699604743</v>
      </c>
      <c r="BD140" s="20">
        <v>0</v>
      </c>
      <c r="BE140" s="12">
        <v>0.98</v>
      </c>
      <c r="BF140" s="12">
        <v>3.04</v>
      </c>
      <c r="BG140" s="9">
        <f t="shared" si="74"/>
        <v>3.9792</v>
      </c>
      <c r="BH140" s="10">
        <v>1.225</v>
      </c>
      <c r="BI140" s="22">
        <v>1.085</v>
      </c>
      <c r="BJ140" s="21">
        <f t="shared" si="75"/>
        <v>33126.7769757507</v>
      </c>
      <c r="BP140" s="12">
        <v>40871</v>
      </c>
      <c r="BQ140" s="12">
        <v>0.0299</v>
      </c>
      <c r="BR140" s="13">
        <v>1.35</v>
      </c>
      <c r="BS140" s="14">
        <v>1</v>
      </c>
      <c r="BT140" s="15">
        <f t="shared" si="76"/>
        <v>1649.757915</v>
      </c>
      <c r="BU140" s="12">
        <v>1</v>
      </c>
      <c r="BV140" s="12">
        <v>530</v>
      </c>
      <c r="BW140" s="12">
        <v>2.32</v>
      </c>
      <c r="BX140" s="19">
        <f t="shared" si="77"/>
        <v>4.57691699604743</v>
      </c>
      <c r="BY140" s="20">
        <v>0</v>
      </c>
      <c r="BZ140" s="12">
        <v>0.98</v>
      </c>
      <c r="CA140" s="12">
        <v>3.84</v>
      </c>
      <c r="CB140" s="9">
        <f t="shared" si="78"/>
        <v>4.7632</v>
      </c>
      <c r="CC140" s="10">
        <v>1.225</v>
      </c>
      <c r="CD140" s="20">
        <v>1.2</v>
      </c>
      <c r="CE140" s="21">
        <f t="shared" si="79"/>
        <v>52870.0120164881</v>
      </c>
    </row>
    <row r="141" s="1" customFormat="1" customHeight="1" spans="5:83">
      <c r="Z141" s="12">
        <v>34993</v>
      </c>
      <c r="AA141" s="12">
        <v>0</v>
      </c>
      <c r="AB141" s="13">
        <v>1.35</v>
      </c>
      <c r="AC141" s="14">
        <v>1</v>
      </c>
      <c r="AD141" s="15">
        <f t="shared" si="68"/>
        <v>0</v>
      </c>
      <c r="AE141" s="12">
        <v>1</v>
      </c>
      <c r="AF141" s="12">
        <v>530</v>
      </c>
      <c r="AG141" s="12">
        <v>2.23</v>
      </c>
      <c r="AH141" s="19">
        <f t="shared" si="69"/>
        <v>4.48691699604743</v>
      </c>
      <c r="AI141" s="20">
        <v>0</v>
      </c>
      <c r="AJ141" s="12">
        <v>0.98</v>
      </c>
      <c r="AK141" s="12">
        <v>3.04</v>
      </c>
      <c r="AL141" s="9">
        <f t="shared" si="70"/>
        <v>3.9792</v>
      </c>
      <c r="AM141" s="10">
        <v>1.225</v>
      </c>
      <c r="AN141" s="20">
        <v>1</v>
      </c>
      <c r="AO141" s="21">
        <f t="shared" si="71"/>
        <v>0</v>
      </c>
      <c r="AU141" s="12">
        <v>40871</v>
      </c>
      <c r="AV141" s="12">
        <v>0.0253</v>
      </c>
      <c r="AW141" s="13">
        <v>1.35</v>
      </c>
      <c r="AX141" s="14">
        <v>1</v>
      </c>
      <c r="AY141" s="15">
        <f t="shared" si="72"/>
        <v>1395.949005</v>
      </c>
      <c r="AZ141" s="12">
        <v>1</v>
      </c>
      <c r="BA141" s="12">
        <v>530</v>
      </c>
      <c r="BB141" s="12">
        <v>2.23</v>
      </c>
      <c r="BC141" s="19">
        <f t="shared" si="73"/>
        <v>4.48691699604743</v>
      </c>
      <c r="BD141" s="20">
        <v>0</v>
      </c>
      <c r="BE141" s="12">
        <v>0.98</v>
      </c>
      <c r="BF141" s="12">
        <v>3.04</v>
      </c>
      <c r="BG141" s="9">
        <f t="shared" si="74"/>
        <v>3.9792</v>
      </c>
      <c r="BH141" s="10">
        <v>1.225</v>
      </c>
      <c r="BI141" s="22">
        <v>1.085</v>
      </c>
      <c r="BJ141" s="21">
        <f t="shared" si="75"/>
        <v>33126.7769757507</v>
      </c>
      <c r="BP141" s="12">
        <v>40871</v>
      </c>
      <c r="BQ141" s="12">
        <v>0.0299</v>
      </c>
      <c r="BR141" s="13">
        <v>1.35</v>
      </c>
      <c r="BS141" s="14">
        <v>1</v>
      </c>
      <c r="BT141" s="15">
        <f t="shared" si="76"/>
        <v>1649.757915</v>
      </c>
      <c r="BU141" s="12">
        <v>1</v>
      </c>
      <c r="BV141" s="12">
        <v>530</v>
      </c>
      <c r="BW141" s="12">
        <v>2.32</v>
      </c>
      <c r="BX141" s="19">
        <f t="shared" si="77"/>
        <v>4.57691699604743</v>
      </c>
      <c r="BY141" s="20">
        <v>0</v>
      </c>
      <c r="BZ141" s="12">
        <v>0.98</v>
      </c>
      <c r="CA141" s="12">
        <v>3.84</v>
      </c>
      <c r="CB141" s="9">
        <f t="shared" si="78"/>
        <v>4.7632</v>
      </c>
      <c r="CC141" s="10">
        <v>1.225</v>
      </c>
      <c r="CD141" s="20">
        <v>1.2</v>
      </c>
      <c r="CE141" s="21">
        <f t="shared" si="79"/>
        <v>52870.0120164881</v>
      </c>
    </row>
    <row r="142" s="1" customFormat="1" customHeight="1" spans="5:83">
      <c r="Z142" s="28" t="s">
        <v>31</v>
      </c>
      <c r="AA142" s="29"/>
      <c r="AB142" s="29"/>
      <c r="AC142" s="29"/>
      <c r="AD142" s="29"/>
      <c r="AE142" s="29"/>
      <c r="AF142" s="29"/>
      <c r="AG142" s="29"/>
      <c r="AH142" s="30">
        <f>SUM(AO117:AO141)</f>
        <v>1260163.34732731</v>
      </c>
      <c r="AI142" s="30"/>
      <c r="AJ142" s="30"/>
      <c r="AK142" s="30"/>
      <c r="AL142" s="30"/>
      <c r="AM142" s="30"/>
      <c r="AN142" s="30"/>
      <c r="AO142" s="30"/>
      <c r="AU142" s="28" t="s">
        <v>31</v>
      </c>
      <c r="AV142" s="29"/>
      <c r="AW142" s="29"/>
      <c r="AX142" s="29"/>
      <c r="AY142" s="29"/>
      <c r="AZ142" s="29"/>
      <c r="BA142" s="29"/>
      <c r="BB142" s="29"/>
      <c r="BC142" s="30">
        <f>SUM(BJ117:BJ141)</f>
        <v>1958376.41151697</v>
      </c>
      <c r="BD142" s="30"/>
      <c r="BE142" s="30"/>
      <c r="BF142" s="30"/>
      <c r="BG142" s="30"/>
      <c r="BH142" s="30"/>
      <c r="BI142" s="30"/>
      <c r="BJ142" s="30"/>
      <c r="BP142" s="28" t="s">
        <v>31</v>
      </c>
      <c r="BQ142" s="29"/>
      <c r="BR142" s="29"/>
      <c r="BS142" s="29"/>
      <c r="BT142" s="29"/>
      <c r="BU142" s="29"/>
      <c r="BV142" s="29"/>
      <c r="BW142" s="29"/>
      <c r="BX142" s="30">
        <f>SUM(CE117:CE141)</f>
        <v>3039057.655926</v>
      </c>
      <c r="BY142" s="30"/>
      <c r="BZ142" s="30"/>
      <c r="CA142" s="30"/>
      <c r="CB142" s="30"/>
      <c r="CC142" s="30"/>
      <c r="CD142" s="30"/>
      <c r="CE142" s="30"/>
    </row>
    <row r="143" s="1" customFormat="1" customHeight="1" spans="5:83">
      <c r="Z143" s="29"/>
      <c r="AA143" s="29"/>
      <c r="AB143" s="29"/>
      <c r="AC143" s="29"/>
      <c r="AD143" s="29"/>
      <c r="AE143" s="29"/>
      <c r="AF143" s="29"/>
      <c r="AG143" s="29"/>
      <c r="AH143" s="30"/>
      <c r="AI143" s="30"/>
      <c r="AJ143" s="30"/>
      <c r="AK143" s="30"/>
      <c r="AL143" s="30"/>
      <c r="AM143" s="30"/>
      <c r="AN143" s="30"/>
      <c r="AO143" s="30"/>
      <c r="AU143" s="29"/>
      <c r="AV143" s="29"/>
      <c r="AW143" s="29"/>
      <c r="AX143" s="29"/>
      <c r="AY143" s="29"/>
      <c r="AZ143" s="29"/>
      <c r="BA143" s="29"/>
      <c r="BB143" s="29"/>
      <c r="BC143" s="30"/>
      <c r="BD143" s="30"/>
      <c r="BE143" s="30"/>
      <c r="BF143" s="30"/>
      <c r="BG143" s="30"/>
      <c r="BH143" s="30"/>
      <c r="BI143" s="30"/>
      <c r="BJ143" s="30"/>
      <c r="BP143" s="29"/>
      <c r="BQ143" s="29"/>
      <c r="BR143" s="29"/>
      <c r="BS143" s="29"/>
      <c r="BT143" s="29"/>
      <c r="BU143" s="29"/>
      <c r="BV143" s="29"/>
      <c r="BW143" s="29"/>
      <c r="BX143" s="30"/>
      <c r="BY143" s="30"/>
      <c r="BZ143" s="30"/>
      <c r="CA143" s="30"/>
      <c r="CB143" s="30"/>
      <c r="CC143" s="30"/>
      <c r="CD143" s="30"/>
      <c r="CE143" s="30"/>
    </row>
    <row r="144" s="1" customFormat="1" customHeight="1" spans="5:83"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</row>
    <row r="145" s="1" customFormat="1" customHeight="1" spans="26:83">
      <c r="Z145" s="15" t="s">
        <v>6</v>
      </c>
      <c r="AA145" s="15"/>
      <c r="AB145" s="15"/>
      <c r="AC145" s="15"/>
      <c r="AD145" s="15"/>
      <c r="AE145" s="9" t="s">
        <v>32</v>
      </c>
      <c r="AF145" s="9"/>
      <c r="AG145" s="9"/>
      <c r="AH145" s="9"/>
      <c r="AI145" s="10" t="s">
        <v>33</v>
      </c>
      <c r="AJ145" s="10"/>
      <c r="AK145" s="31" t="s">
        <v>12</v>
      </c>
      <c r="AL145"/>
      <c r="AM145"/>
      <c r="AN145"/>
      <c r="AO145"/>
      <c r="AU145" s="15" t="s">
        <v>6</v>
      </c>
      <c r="AV145" s="15"/>
      <c r="AW145" s="15"/>
      <c r="AX145" s="15"/>
      <c r="AY145" s="15"/>
      <c r="AZ145" s="9" t="s">
        <v>32</v>
      </c>
      <c r="BA145" s="9"/>
      <c r="BB145" s="9"/>
      <c r="BC145" s="9"/>
      <c r="BD145" s="10" t="s">
        <v>33</v>
      </c>
      <c r="BE145" s="10"/>
      <c r="BF145" s="31" t="s">
        <v>12</v>
      </c>
      <c r="BG145"/>
      <c r="BH145"/>
      <c r="BI145"/>
      <c r="BJ145"/>
      <c r="BP145" s="15" t="s">
        <v>6</v>
      </c>
      <c r="BQ145" s="15"/>
      <c r="BR145" s="15"/>
      <c r="BS145" s="15"/>
      <c r="BT145" s="15"/>
      <c r="BU145" s="9" t="s">
        <v>32</v>
      </c>
      <c r="BV145" s="9"/>
      <c r="BW145" s="9"/>
      <c r="BX145" s="9"/>
      <c r="BY145" s="10" t="s">
        <v>33</v>
      </c>
      <c r="BZ145" s="10"/>
      <c r="CA145" s="31" t="s">
        <v>12</v>
      </c>
      <c r="CB145"/>
      <c r="CC145"/>
      <c r="CD145"/>
      <c r="CE145"/>
    </row>
    <row r="146" s="1" customFormat="1" customHeight="1" spans="26:83">
      <c r="Z146" s="12" t="s">
        <v>34</v>
      </c>
      <c r="AA146" s="12" t="s">
        <v>16</v>
      </c>
      <c r="AB146" s="32" t="s">
        <v>35</v>
      </c>
      <c r="AC146" s="33" t="s">
        <v>36</v>
      </c>
      <c r="AD146" s="15" t="s">
        <v>6</v>
      </c>
      <c r="AE146" s="12" t="s">
        <v>37</v>
      </c>
      <c r="AF146" s="12" t="s">
        <v>23</v>
      </c>
      <c r="AG146" s="12" t="s">
        <v>24</v>
      </c>
      <c r="AH146" s="9" t="s">
        <v>38</v>
      </c>
      <c r="AI146" s="12" t="s">
        <v>26</v>
      </c>
      <c r="AJ146" s="12" t="s">
        <v>39</v>
      </c>
      <c r="AK146" s="31"/>
      <c r="AL146"/>
      <c r="AM146"/>
      <c r="AN146"/>
      <c r="AO146"/>
      <c r="AU146" s="12" t="s">
        <v>34</v>
      </c>
      <c r="AV146" s="12" t="s">
        <v>16</v>
      </c>
      <c r="AW146" s="32" t="s">
        <v>35</v>
      </c>
      <c r="AX146" s="33" t="s">
        <v>36</v>
      </c>
      <c r="AY146" s="15" t="s">
        <v>6</v>
      </c>
      <c r="AZ146" s="12" t="s">
        <v>37</v>
      </c>
      <c r="BA146" s="12" t="s">
        <v>23</v>
      </c>
      <c r="BB146" s="12" t="s">
        <v>24</v>
      </c>
      <c r="BC146" s="9" t="s">
        <v>38</v>
      </c>
      <c r="BD146" s="12" t="s">
        <v>26</v>
      </c>
      <c r="BE146" s="12" t="s">
        <v>39</v>
      </c>
      <c r="BF146" s="31"/>
      <c r="BG146"/>
      <c r="BH146"/>
      <c r="BI146"/>
      <c r="BJ146"/>
      <c r="BP146" s="12" t="s">
        <v>34</v>
      </c>
      <c r="BQ146" s="12" t="s">
        <v>16</v>
      </c>
      <c r="BR146" s="32" t="s">
        <v>35</v>
      </c>
      <c r="BS146" s="33" t="s">
        <v>36</v>
      </c>
      <c r="BT146" s="15" t="s">
        <v>6</v>
      </c>
      <c r="BU146" s="12" t="s">
        <v>37</v>
      </c>
      <c r="BV146" s="12" t="s">
        <v>23</v>
      </c>
      <c r="BW146" s="12" t="s">
        <v>24</v>
      </c>
      <c r="BX146" s="9" t="s">
        <v>38</v>
      </c>
      <c r="BY146" s="12" t="s">
        <v>26</v>
      </c>
      <c r="BZ146" s="12" t="s">
        <v>39</v>
      </c>
      <c r="CA146" s="31"/>
      <c r="CB146"/>
      <c r="CC146"/>
      <c r="CD146"/>
      <c r="CE146"/>
    </row>
    <row r="147" s="1" customFormat="1" customHeight="1" spans="26:83">
      <c r="Z147" s="12">
        <v>1197</v>
      </c>
      <c r="AA147" s="12">
        <v>1354</v>
      </c>
      <c r="AB147" s="32">
        <v>0.444</v>
      </c>
      <c r="AC147" s="33">
        <v>0.887</v>
      </c>
      <c r="AD147" s="34">
        <f t="shared" ref="AD147:AD160" si="80">Z147*AB147+AA147*AC147</f>
        <v>1732.466</v>
      </c>
      <c r="AE147" s="12">
        <v>1</v>
      </c>
      <c r="AF147" s="12">
        <v>0.89</v>
      </c>
      <c r="AG147" s="12">
        <v>3.21</v>
      </c>
      <c r="AH147" s="35">
        <f t="shared" ref="AH147:AH160" si="81">1+AF147*AG147</f>
        <v>3.8569</v>
      </c>
      <c r="AI147" s="12">
        <v>1.225</v>
      </c>
      <c r="AJ147" s="12">
        <v>0.5</v>
      </c>
      <c r="AK147" s="36">
        <f t="shared" ref="AK147:AK160" si="82">AD147*AE147*AH147*AI147*AJ147</f>
        <v>4092.6932206825</v>
      </c>
      <c r="AL147"/>
      <c r="AM147"/>
      <c r="AN147"/>
      <c r="AO147"/>
      <c r="AU147" s="12">
        <v>1197</v>
      </c>
      <c r="AV147" s="12">
        <v>1497</v>
      </c>
      <c r="AW147" s="32">
        <v>0.444</v>
      </c>
      <c r="AX147" s="33">
        <v>0.887</v>
      </c>
      <c r="AY147" s="34">
        <f t="shared" ref="AY147:AY160" si="83">AU147*AW147+AV147*AX147</f>
        <v>1859.307</v>
      </c>
      <c r="AZ147" s="12">
        <v>1</v>
      </c>
      <c r="BA147" s="12">
        <v>0.89</v>
      </c>
      <c r="BB147" s="12">
        <v>3.21</v>
      </c>
      <c r="BC147" s="35">
        <f t="shared" ref="BC147:BC160" si="84">1+BA147*BB147</f>
        <v>3.8569</v>
      </c>
      <c r="BD147" s="12">
        <v>1.225</v>
      </c>
      <c r="BE147" s="12">
        <v>0.5</v>
      </c>
      <c r="BF147" s="36">
        <f t="shared" ref="BF147:BF160" si="85">AY147*AZ147*BC147*BD147*BE147</f>
        <v>4392.33621558375</v>
      </c>
      <c r="BG147"/>
      <c r="BH147"/>
      <c r="BI147"/>
      <c r="BJ147"/>
      <c r="BP147" s="12">
        <v>1197</v>
      </c>
      <c r="BQ147" s="12">
        <v>1497</v>
      </c>
      <c r="BR147" s="32">
        <v>0.444</v>
      </c>
      <c r="BS147" s="33">
        <v>0.887</v>
      </c>
      <c r="BT147" s="34">
        <f t="shared" ref="BT147:BT160" si="86">BP147*BR147+BQ147*BS147</f>
        <v>1859.307</v>
      </c>
      <c r="BU147" s="12">
        <v>1</v>
      </c>
      <c r="BV147" s="12">
        <v>0.89</v>
      </c>
      <c r="BW147" s="12">
        <v>4.01</v>
      </c>
      <c r="BX147" s="35">
        <f t="shared" ref="BX147:BX160" si="87">1+BV147*BW147</f>
        <v>4.5689</v>
      </c>
      <c r="BY147" s="12">
        <v>1.225</v>
      </c>
      <c r="BZ147" s="12">
        <v>0.5</v>
      </c>
      <c r="CA147" s="36">
        <f t="shared" ref="CA147:CA160" si="88">BT147*BU147*BX147*BY147*BZ147</f>
        <v>5203.17999828375</v>
      </c>
      <c r="CB147"/>
      <c r="CC147"/>
      <c r="CD147"/>
      <c r="CE147"/>
    </row>
    <row r="148" s="1" customFormat="1" customHeight="1" spans="26:83">
      <c r="Z148" s="12">
        <v>1197</v>
      </c>
      <c r="AA148" s="12">
        <v>1354</v>
      </c>
      <c r="AB148" s="32">
        <v>0.577</v>
      </c>
      <c r="AC148" s="33">
        <v>1.153</v>
      </c>
      <c r="AD148" s="34">
        <f t="shared" si="80"/>
        <v>2251.831</v>
      </c>
      <c r="AE148" s="12">
        <v>1</v>
      </c>
      <c r="AF148" s="12">
        <v>0.89</v>
      </c>
      <c r="AG148" s="12">
        <v>3.21</v>
      </c>
      <c r="AH148" s="35">
        <f t="shared" si="81"/>
        <v>3.8569</v>
      </c>
      <c r="AI148" s="12">
        <v>1.225</v>
      </c>
      <c r="AJ148" s="12">
        <v>0.5</v>
      </c>
      <c r="AK148" s="36">
        <f t="shared" si="82"/>
        <v>5319.61577763875</v>
      </c>
      <c r="AL148"/>
      <c r="AM148"/>
      <c r="AN148"/>
      <c r="AO148"/>
      <c r="AU148" s="12">
        <v>1197</v>
      </c>
      <c r="AV148" s="12">
        <v>1497</v>
      </c>
      <c r="AW148" s="32">
        <v>0.577</v>
      </c>
      <c r="AX148" s="33">
        <v>1.153</v>
      </c>
      <c r="AY148" s="34">
        <f t="shared" si="83"/>
        <v>2416.71</v>
      </c>
      <c r="AZ148" s="12">
        <v>1</v>
      </c>
      <c r="BA148" s="12">
        <v>0.89</v>
      </c>
      <c r="BB148" s="12">
        <v>3.21</v>
      </c>
      <c r="BC148" s="35">
        <f t="shared" si="84"/>
        <v>3.8569</v>
      </c>
      <c r="BD148" s="12">
        <v>1.225</v>
      </c>
      <c r="BE148" s="12">
        <v>0.5</v>
      </c>
      <c r="BF148" s="36">
        <f t="shared" si="85"/>
        <v>5709.1178893875</v>
      </c>
      <c r="BG148"/>
      <c r="BH148"/>
      <c r="BI148"/>
      <c r="BJ148"/>
      <c r="BP148" s="12">
        <v>1197</v>
      </c>
      <c r="BQ148" s="12">
        <v>1497</v>
      </c>
      <c r="BR148" s="32">
        <v>0.577</v>
      </c>
      <c r="BS148" s="33">
        <v>1.153</v>
      </c>
      <c r="BT148" s="34">
        <f t="shared" si="86"/>
        <v>2416.71</v>
      </c>
      <c r="BU148" s="12">
        <v>1</v>
      </c>
      <c r="BV148" s="12">
        <v>0.89</v>
      </c>
      <c r="BW148" s="12">
        <v>4.01</v>
      </c>
      <c r="BX148" s="35">
        <f t="shared" si="87"/>
        <v>4.5689</v>
      </c>
      <c r="BY148" s="12">
        <v>1.225</v>
      </c>
      <c r="BZ148" s="12">
        <v>0.5</v>
      </c>
      <c r="CA148" s="36">
        <f t="shared" si="88"/>
        <v>6763.0451203875</v>
      </c>
      <c r="CB148"/>
      <c r="CC148"/>
      <c r="CD148"/>
      <c r="CE148"/>
    </row>
    <row r="149" s="1" customFormat="1" customHeight="1" spans="26:83">
      <c r="Z149" s="12">
        <v>1197</v>
      </c>
      <c r="AA149" s="12">
        <v>1354</v>
      </c>
      <c r="AB149" s="32">
        <v>0.444</v>
      </c>
      <c r="AC149" s="33">
        <v>0.887</v>
      </c>
      <c r="AD149" s="34">
        <f t="shared" si="80"/>
        <v>1732.466</v>
      </c>
      <c r="AE149" s="12">
        <v>1</v>
      </c>
      <c r="AF149" s="12">
        <v>0.89</v>
      </c>
      <c r="AG149" s="12">
        <v>3.21</v>
      </c>
      <c r="AH149" s="35">
        <f t="shared" si="81"/>
        <v>3.8569</v>
      </c>
      <c r="AI149" s="12">
        <v>1.225</v>
      </c>
      <c r="AJ149" s="12">
        <v>0.5</v>
      </c>
      <c r="AK149" s="36">
        <f t="shared" si="82"/>
        <v>4092.6932206825</v>
      </c>
      <c r="AL149"/>
      <c r="AM149"/>
      <c r="AN149"/>
      <c r="AO149"/>
      <c r="AU149" s="12">
        <v>1197</v>
      </c>
      <c r="AV149" s="12">
        <v>1497</v>
      </c>
      <c r="AW149" s="32">
        <v>0.444</v>
      </c>
      <c r="AX149" s="33">
        <v>0.887</v>
      </c>
      <c r="AY149" s="34">
        <f t="shared" si="83"/>
        <v>1859.307</v>
      </c>
      <c r="AZ149" s="12">
        <v>1</v>
      </c>
      <c r="BA149" s="12">
        <v>0.89</v>
      </c>
      <c r="BB149" s="12">
        <v>3.21</v>
      </c>
      <c r="BC149" s="35">
        <f t="shared" si="84"/>
        <v>3.8569</v>
      </c>
      <c r="BD149" s="12">
        <v>1.225</v>
      </c>
      <c r="BE149" s="12">
        <v>0.5</v>
      </c>
      <c r="BF149" s="36">
        <f t="shared" si="85"/>
        <v>4392.33621558375</v>
      </c>
      <c r="BG149"/>
      <c r="BH149"/>
      <c r="BI149"/>
      <c r="BJ149"/>
      <c r="BP149" s="12">
        <v>1197</v>
      </c>
      <c r="BQ149" s="12">
        <v>1497</v>
      </c>
      <c r="BR149" s="32">
        <v>0.444</v>
      </c>
      <c r="BS149" s="33">
        <v>0.887</v>
      </c>
      <c r="BT149" s="34">
        <f t="shared" si="86"/>
        <v>1859.307</v>
      </c>
      <c r="BU149" s="12">
        <v>1</v>
      </c>
      <c r="BV149" s="12">
        <v>0.89</v>
      </c>
      <c r="BW149" s="12">
        <v>4.01</v>
      </c>
      <c r="BX149" s="35">
        <f t="shared" si="87"/>
        <v>4.5689</v>
      </c>
      <c r="BY149" s="12">
        <v>1.225</v>
      </c>
      <c r="BZ149" s="12">
        <v>0.5</v>
      </c>
      <c r="CA149" s="36">
        <f t="shared" si="88"/>
        <v>5203.17999828375</v>
      </c>
      <c r="CB149"/>
      <c r="CC149"/>
      <c r="CD149"/>
      <c r="CE149"/>
    </row>
    <row r="150" s="1" customFormat="1" customHeight="1" spans="26:83">
      <c r="Z150" s="12">
        <v>1197</v>
      </c>
      <c r="AA150" s="12">
        <v>1354</v>
      </c>
      <c r="AB150" s="32">
        <v>0.577</v>
      </c>
      <c r="AC150" s="33">
        <v>1.153</v>
      </c>
      <c r="AD150" s="34">
        <f t="shared" si="80"/>
        <v>2251.831</v>
      </c>
      <c r="AE150" s="12">
        <v>1</v>
      </c>
      <c r="AF150" s="12">
        <v>0.89</v>
      </c>
      <c r="AG150" s="12">
        <v>3.21</v>
      </c>
      <c r="AH150" s="35">
        <f t="shared" si="81"/>
        <v>3.8569</v>
      </c>
      <c r="AI150" s="12">
        <v>1.225</v>
      </c>
      <c r="AJ150" s="12">
        <v>0.5</v>
      </c>
      <c r="AK150" s="36">
        <f t="shared" si="82"/>
        <v>5319.61577763875</v>
      </c>
      <c r="AL150"/>
      <c r="AM150"/>
      <c r="AN150"/>
      <c r="AO150"/>
      <c r="AU150" s="12">
        <v>1197</v>
      </c>
      <c r="AV150" s="12">
        <v>1497</v>
      </c>
      <c r="AW150" s="32">
        <v>0.577</v>
      </c>
      <c r="AX150" s="33">
        <v>1.153</v>
      </c>
      <c r="AY150" s="34">
        <f t="shared" si="83"/>
        <v>2416.71</v>
      </c>
      <c r="AZ150" s="12">
        <v>1</v>
      </c>
      <c r="BA150" s="12">
        <v>0.89</v>
      </c>
      <c r="BB150" s="12">
        <v>3.21</v>
      </c>
      <c r="BC150" s="35">
        <f t="shared" si="84"/>
        <v>3.8569</v>
      </c>
      <c r="BD150" s="12">
        <v>1.225</v>
      </c>
      <c r="BE150" s="12">
        <v>0.5</v>
      </c>
      <c r="BF150" s="36">
        <f t="shared" si="85"/>
        <v>5709.1178893875</v>
      </c>
      <c r="BG150"/>
      <c r="BH150"/>
      <c r="BI150"/>
      <c r="BJ150"/>
      <c r="BP150" s="12">
        <v>1197</v>
      </c>
      <c r="BQ150" s="12">
        <v>1497</v>
      </c>
      <c r="BR150" s="32">
        <v>0.577</v>
      </c>
      <c r="BS150" s="33">
        <v>1.153</v>
      </c>
      <c r="BT150" s="34">
        <f t="shared" si="86"/>
        <v>2416.71</v>
      </c>
      <c r="BU150" s="12">
        <v>1</v>
      </c>
      <c r="BV150" s="12">
        <v>0.89</v>
      </c>
      <c r="BW150" s="12">
        <v>4.01</v>
      </c>
      <c r="BX150" s="35">
        <f t="shared" si="87"/>
        <v>4.5689</v>
      </c>
      <c r="BY150" s="12">
        <v>1.225</v>
      </c>
      <c r="BZ150" s="12">
        <v>0.5</v>
      </c>
      <c r="CA150" s="36">
        <f t="shared" si="88"/>
        <v>6763.0451203875</v>
      </c>
      <c r="CB150"/>
      <c r="CC150"/>
      <c r="CD150"/>
      <c r="CE150"/>
    </row>
    <row r="151" s="1" customFormat="1" customHeight="1" spans="26:83">
      <c r="Z151" s="12">
        <v>1197</v>
      </c>
      <c r="AA151" s="12">
        <v>1354</v>
      </c>
      <c r="AB151" s="32">
        <v>0.444</v>
      </c>
      <c r="AC151" s="33">
        <v>0.887</v>
      </c>
      <c r="AD151" s="34">
        <f t="shared" si="80"/>
        <v>1732.466</v>
      </c>
      <c r="AE151" s="12">
        <v>1</v>
      </c>
      <c r="AF151" s="12">
        <v>0.89</v>
      </c>
      <c r="AG151" s="12">
        <v>3.21</v>
      </c>
      <c r="AH151" s="35">
        <f t="shared" si="81"/>
        <v>3.8569</v>
      </c>
      <c r="AI151" s="12">
        <v>1.225</v>
      </c>
      <c r="AJ151" s="12">
        <v>0.5</v>
      </c>
      <c r="AK151" s="36">
        <f t="shared" si="82"/>
        <v>4092.6932206825</v>
      </c>
      <c r="AL151"/>
      <c r="AM151"/>
      <c r="AN151"/>
      <c r="AO151"/>
      <c r="AU151" s="12">
        <v>1197</v>
      </c>
      <c r="AV151" s="12">
        <v>1497</v>
      </c>
      <c r="AW151" s="32">
        <v>0.444</v>
      </c>
      <c r="AX151" s="33">
        <v>0.887</v>
      </c>
      <c r="AY151" s="34">
        <f t="shared" si="83"/>
        <v>1859.307</v>
      </c>
      <c r="AZ151" s="12">
        <v>1</v>
      </c>
      <c r="BA151" s="12">
        <v>0.89</v>
      </c>
      <c r="BB151" s="12">
        <v>3.21</v>
      </c>
      <c r="BC151" s="35">
        <f t="shared" si="84"/>
        <v>3.8569</v>
      </c>
      <c r="BD151" s="12">
        <v>1.225</v>
      </c>
      <c r="BE151" s="12">
        <v>0.5</v>
      </c>
      <c r="BF151" s="36">
        <f t="shared" si="85"/>
        <v>4392.33621558375</v>
      </c>
      <c r="BG151"/>
      <c r="BH151"/>
      <c r="BI151"/>
      <c r="BJ151"/>
      <c r="BP151" s="12">
        <v>1197</v>
      </c>
      <c r="BQ151" s="12">
        <v>1497</v>
      </c>
      <c r="BR151" s="32">
        <v>0.444</v>
      </c>
      <c r="BS151" s="33">
        <v>0.887</v>
      </c>
      <c r="BT151" s="34">
        <f t="shared" si="86"/>
        <v>1859.307</v>
      </c>
      <c r="BU151" s="12">
        <v>1</v>
      </c>
      <c r="BV151" s="12">
        <v>0.89</v>
      </c>
      <c r="BW151" s="12">
        <v>4.01</v>
      </c>
      <c r="BX151" s="35">
        <f t="shared" si="87"/>
        <v>4.5689</v>
      </c>
      <c r="BY151" s="12">
        <v>1.225</v>
      </c>
      <c r="BZ151" s="12">
        <v>0.5</v>
      </c>
      <c r="CA151" s="36">
        <f t="shared" si="88"/>
        <v>5203.17999828375</v>
      </c>
      <c r="CB151"/>
      <c r="CC151"/>
      <c r="CD151"/>
      <c r="CE151"/>
    </row>
    <row r="152" s="1" customFormat="1" customHeight="1" spans="26:83">
      <c r="Z152" s="12">
        <v>1197</v>
      </c>
      <c r="AA152" s="12">
        <v>1354</v>
      </c>
      <c r="AB152" s="32">
        <v>0.577</v>
      </c>
      <c r="AC152" s="33">
        <v>1.153</v>
      </c>
      <c r="AD152" s="34">
        <f t="shared" si="80"/>
        <v>2251.831</v>
      </c>
      <c r="AE152" s="12">
        <v>1</v>
      </c>
      <c r="AF152" s="12">
        <v>0.89</v>
      </c>
      <c r="AG152" s="12">
        <v>3.21</v>
      </c>
      <c r="AH152" s="35">
        <f t="shared" si="81"/>
        <v>3.8569</v>
      </c>
      <c r="AI152" s="12">
        <v>1.225</v>
      </c>
      <c r="AJ152" s="12">
        <v>0.5</v>
      </c>
      <c r="AK152" s="36">
        <f t="shared" si="82"/>
        <v>5319.61577763875</v>
      </c>
      <c r="AL152"/>
      <c r="AM152"/>
      <c r="AN152"/>
      <c r="AO152"/>
      <c r="AU152" s="12">
        <v>1197</v>
      </c>
      <c r="AV152" s="12">
        <v>1497</v>
      </c>
      <c r="AW152" s="32">
        <v>0.577</v>
      </c>
      <c r="AX152" s="33">
        <v>1.153</v>
      </c>
      <c r="AY152" s="34">
        <f t="shared" si="83"/>
        <v>2416.71</v>
      </c>
      <c r="AZ152" s="12">
        <v>1</v>
      </c>
      <c r="BA152" s="12">
        <v>0.89</v>
      </c>
      <c r="BB152" s="12">
        <v>3.21</v>
      </c>
      <c r="BC152" s="35">
        <f t="shared" si="84"/>
        <v>3.8569</v>
      </c>
      <c r="BD152" s="12">
        <v>1.225</v>
      </c>
      <c r="BE152" s="12">
        <v>0.5</v>
      </c>
      <c r="BF152" s="36">
        <f t="shared" si="85"/>
        <v>5709.1178893875</v>
      </c>
      <c r="BG152"/>
      <c r="BH152"/>
      <c r="BI152"/>
      <c r="BJ152"/>
      <c r="BP152" s="12">
        <v>1197</v>
      </c>
      <c r="BQ152" s="12">
        <v>1497</v>
      </c>
      <c r="BR152" s="32">
        <v>0.577</v>
      </c>
      <c r="BS152" s="33">
        <v>1.153</v>
      </c>
      <c r="BT152" s="34">
        <f t="shared" si="86"/>
        <v>2416.71</v>
      </c>
      <c r="BU152" s="12">
        <v>1</v>
      </c>
      <c r="BV152" s="12">
        <v>0.89</v>
      </c>
      <c r="BW152" s="12">
        <v>4.01</v>
      </c>
      <c r="BX152" s="35">
        <f t="shared" si="87"/>
        <v>4.5689</v>
      </c>
      <c r="BY152" s="12">
        <v>1.225</v>
      </c>
      <c r="BZ152" s="12">
        <v>0.5</v>
      </c>
      <c r="CA152" s="36">
        <f t="shared" si="88"/>
        <v>6763.0451203875</v>
      </c>
      <c r="CB152"/>
      <c r="CC152"/>
      <c r="CD152"/>
      <c r="CE152"/>
    </row>
    <row r="153" s="1" customFormat="1" customHeight="1" spans="26:83">
      <c r="Z153" s="12">
        <v>1197</v>
      </c>
      <c r="AA153" s="12">
        <v>1354</v>
      </c>
      <c r="AB153" s="32">
        <v>0.444</v>
      </c>
      <c r="AC153" s="33">
        <v>0.887</v>
      </c>
      <c r="AD153" s="34">
        <f t="shared" si="80"/>
        <v>1732.466</v>
      </c>
      <c r="AE153" s="12">
        <v>1</v>
      </c>
      <c r="AF153" s="12">
        <v>0.89</v>
      </c>
      <c r="AG153" s="12">
        <v>3.21</v>
      </c>
      <c r="AH153" s="35">
        <f t="shared" si="81"/>
        <v>3.8569</v>
      </c>
      <c r="AI153" s="12">
        <v>1.225</v>
      </c>
      <c r="AJ153" s="12">
        <v>0.5</v>
      </c>
      <c r="AK153" s="36">
        <f t="shared" si="82"/>
        <v>4092.6932206825</v>
      </c>
      <c r="AL153"/>
      <c r="AM153"/>
      <c r="AN153"/>
      <c r="AO153"/>
      <c r="AU153" s="12">
        <v>1197</v>
      </c>
      <c r="AV153" s="12">
        <v>1497</v>
      </c>
      <c r="AW153" s="32">
        <v>0.444</v>
      </c>
      <c r="AX153" s="33">
        <v>0.887</v>
      </c>
      <c r="AY153" s="34">
        <f t="shared" si="83"/>
        <v>1859.307</v>
      </c>
      <c r="AZ153" s="12">
        <v>1</v>
      </c>
      <c r="BA153" s="12">
        <v>0.89</v>
      </c>
      <c r="BB153" s="12">
        <v>3.21</v>
      </c>
      <c r="BC153" s="35">
        <f t="shared" si="84"/>
        <v>3.8569</v>
      </c>
      <c r="BD153" s="12">
        <v>1.225</v>
      </c>
      <c r="BE153" s="12">
        <v>0.5</v>
      </c>
      <c r="BF153" s="36">
        <f t="shared" si="85"/>
        <v>4392.33621558375</v>
      </c>
      <c r="BG153"/>
      <c r="BH153"/>
      <c r="BI153"/>
      <c r="BJ153"/>
      <c r="BP153" s="12">
        <v>1197</v>
      </c>
      <c r="BQ153" s="12">
        <v>1497</v>
      </c>
      <c r="BR153" s="32">
        <v>0.444</v>
      </c>
      <c r="BS153" s="33">
        <v>0.887</v>
      </c>
      <c r="BT153" s="34">
        <f t="shared" si="86"/>
        <v>1859.307</v>
      </c>
      <c r="BU153" s="12">
        <v>1</v>
      </c>
      <c r="BV153" s="12">
        <v>0.89</v>
      </c>
      <c r="BW153" s="12">
        <v>4.01</v>
      </c>
      <c r="BX153" s="35">
        <f t="shared" si="87"/>
        <v>4.5689</v>
      </c>
      <c r="BY153" s="12">
        <v>1.225</v>
      </c>
      <c r="BZ153" s="12">
        <v>0.5</v>
      </c>
      <c r="CA153" s="36">
        <f t="shared" si="88"/>
        <v>5203.17999828375</v>
      </c>
      <c r="CB153"/>
      <c r="CC153"/>
      <c r="CD153"/>
      <c r="CE153"/>
    </row>
    <row r="154" s="1" customFormat="1" customHeight="1" spans="26:83">
      <c r="Z154" s="12">
        <v>1197</v>
      </c>
      <c r="AA154" s="12">
        <v>1354</v>
      </c>
      <c r="AB154" s="32">
        <v>0.577</v>
      </c>
      <c r="AC154" s="33">
        <v>1.153</v>
      </c>
      <c r="AD154" s="34">
        <f t="shared" si="80"/>
        <v>2251.831</v>
      </c>
      <c r="AE154" s="12">
        <v>1</v>
      </c>
      <c r="AF154" s="12">
        <v>0.89</v>
      </c>
      <c r="AG154" s="12">
        <v>3.21</v>
      </c>
      <c r="AH154" s="35">
        <f t="shared" si="81"/>
        <v>3.8569</v>
      </c>
      <c r="AI154" s="12">
        <v>1.225</v>
      </c>
      <c r="AJ154" s="12">
        <v>0.5</v>
      </c>
      <c r="AK154" s="36">
        <f t="shared" si="82"/>
        <v>5319.61577763875</v>
      </c>
      <c r="AL154"/>
      <c r="AM154"/>
      <c r="AN154"/>
      <c r="AO154"/>
      <c r="AU154" s="12">
        <v>1197</v>
      </c>
      <c r="AV154" s="12">
        <v>1497</v>
      </c>
      <c r="AW154" s="32">
        <v>0.577</v>
      </c>
      <c r="AX154" s="33">
        <v>1.153</v>
      </c>
      <c r="AY154" s="34">
        <f t="shared" si="83"/>
        <v>2416.71</v>
      </c>
      <c r="AZ154" s="12">
        <v>1</v>
      </c>
      <c r="BA154" s="12">
        <v>0.89</v>
      </c>
      <c r="BB154" s="12">
        <v>3.21</v>
      </c>
      <c r="BC154" s="35">
        <f t="shared" si="84"/>
        <v>3.8569</v>
      </c>
      <c r="BD154" s="12">
        <v>1.225</v>
      </c>
      <c r="BE154" s="12">
        <v>0.5</v>
      </c>
      <c r="BF154" s="36">
        <f t="shared" si="85"/>
        <v>5709.1178893875</v>
      </c>
      <c r="BG154"/>
      <c r="BH154"/>
      <c r="BI154"/>
      <c r="BJ154"/>
      <c r="BP154" s="12">
        <v>1197</v>
      </c>
      <c r="BQ154" s="12">
        <v>1497</v>
      </c>
      <c r="BR154" s="32">
        <v>0.577</v>
      </c>
      <c r="BS154" s="33">
        <v>1.153</v>
      </c>
      <c r="BT154" s="34">
        <f t="shared" si="86"/>
        <v>2416.71</v>
      </c>
      <c r="BU154" s="12">
        <v>1</v>
      </c>
      <c r="BV154" s="12">
        <v>0.89</v>
      </c>
      <c r="BW154" s="12">
        <v>4.01</v>
      </c>
      <c r="BX154" s="35">
        <f t="shared" si="87"/>
        <v>4.5689</v>
      </c>
      <c r="BY154" s="12">
        <v>1.225</v>
      </c>
      <c r="BZ154" s="12">
        <v>0.5</v>
      </c>
      <c r="CA154" s="36">
        <f t="shared" si="88"/>
        <v>6763.0451203875</v>
      </c>
      <c r="CB154"/>
      <c r="CC154"/>
      <c r="CD154"/>
      <c r="CE154"/>
    </row>
    <row r="155" s="1" customFormat="1" customHeight="1" spans="26:83">
      <c r="Z155" s="12">
        <v>1197</v>
      </c>
      <c r="AA155" s="12">
        <v>1354</v>
      </c>
      <c r="AB155" s="32">
        <v>0.444</v>
      </c>
      <c r="AC155" s="33">
        <v>0.887</v>
      </c>
      <c r="AD155" s="34">
        <f t="shared" si="80"/>
        <v>1732.466</v>
      </c>
      <c r="AE155" s="12">
        <v>1</v>
      </c>
      <c r="AF155" s="12">
        <v>0.89</v>
      </c>
      <c r="AG155" s="12">
        <v>3.21</v>
      </c>
      <c r="AH155" s="35">
        <f t="shared" si="81"/>
        <v>3.8569</v>
      </c>
      <c r="AI155" s="12">
        <v>1.225</v>
      </c>
      <c r="AJ155" s="12">
        <v>0.5</v>
      </c>
      <c r="AK155" s="36">
        <f t="shared" si="82"/>
        <v>4092.6932206825</v>
      </c>
      <c r="AL155"/>
      <c r="AM155"/>
      <c r="AN155"/>
      <c r="AO155"/>
      <c r="AU155" s="12">
        <v>1197</v>
      </c>
      <c r="AV155" s="12">
        <v>1497</v>
      </c>
      <c r="AW155" s="32">
        <v>0.444</v>
      </c>
      <c r="AX155" s="33">
        <v>0.887</v>
      </c>
      <c r="AY155" s="34">
        <f t="shared" si="83"/>
        <v>1859.307</v>
      </c>
      <c r="AZ155" s="12">
        <v>1</v>
      </c>
      <c r="BA155" s="12">
        <v>0.89</v>
      </c>
      <c r="BB155" s="12">
        <v>3.21</v>
      </c>
      <c r="BC155" s="35">
        <f t="shared" si="84"/>
        <v>3.8569</v>
      </c>
      <c r="BD155" s="12">
        <v>1.225</v>
      </c>
      <c r="BE155" s="12">
        <v>0.5</v>
      </c>
      <c r="BF155" s="36">
        <f t="shared" si="85"/>
        <v>4392.33621558375</v>
      </c>
      <c r="BG155"/>
      <c r="BH155"/>
      <c r="BI155"/>
      <c r="BJ155"/>
      <c r="BP155" s="12">
        <v>1197</v>
      </c>
      <c r="BQ155" s="12">
        <v>1497</v>
      </c>
      <c r="BR155" s="32">
        <v>0.444</v>
      </c>
      <c r="BS155" s="33">
        <v>0.887</v>
      </c>
      <c r="BT155" s="34">
        <f t="shared" si="86"/>
        <v>1859.307</v>
      </c>
      <c r="BU155" s="12">
        <v>1</v>
      </c>
      <c r="BV155" s="12">
        <v>0.89</v>
      </c>
      <c r="BW155" s="12">
        <v>4.01</v>
      </c>
      <c r="BX155" s="35">
        <f t="shared" si="87"/>
        <v>4.5689</v>
      </c>
      <c r="BY155" s="12">
        <v>1.225</v>
      </c>
      <c r="BZ155" s="12">
        <v>0.5</v>
      </c>
      <c r="CA155" s="36">
        <f t="shared" si="88"/>
        <v>5203.17999828375</v>
      </c>
      <c r="CB155"/>
      <c r="CC155"/>
      <c r="CD155"/>
      <c r="CE155"/>
    </row>
    <row r="156" s="1" customFormat="1" customHeight="1" spans="26:83">
      <c r="Z156" s="12">
        <v>1197</v>
      </c>
      <c r="AA156" s="12">
        <v>1354</v>
      </c>
      <c r="AB156" s="32">
        <v>0.577</v>
      </c>
      <c r="AC156" s="33">
        <v>1.153</v>
      </c>
      <c r="AD156" s="34">
        <f t="shared" si="80"/>
        <v>2251.831</v>
      </c>
      <c r="AE156" s="12">
        <v>1</v>
      </c>
      <c r="AF156" s="12">
        <v>0.89</v>
      </c>
      <c r="AG156" s="12">
        <v>3.21</v>
      </c>
      <c r="AH156" s="35">
        <f t="shared" si="81"/>
        <v>3.8569</v>
      </c>
      <c r="AI156" s="12">
        <v>1.225</v>
      </c>
      <c r="AJ156" s="12">
        <v>0.5</v>
      </c>
      <c r="AK156" s="36">
        <f t="shared" si="82"/>
        <v>5319.61577763875</v>
      </c>
      <c r="AL156"/>
      <c r="AM156"/>
      <c r="AN156"/>
      <c r="AO156"/>
      <c r="AU156" s="12">
        <v>1197</v>
      </c>
      <c r="AV156" s="12">
        <v>1497</v>
      </c>
      <c r="AW156" s="32">
        <v>0.577</v>
      </c>
      <c r="AX156" s="33">
        <v>1.153</v>
      </c>
      <c r="AY156" s="34">
        <f t="shared" si="83"/>
        <v>2416.71</v>
      </c>
      <c r="AZ156" s="12">
        <v>1</v>
      </c>
      <c r="BA156" s="12">
        <v>0.89</v>
      </c>
      <c r="BB156" s="12">
        <v>3.21</v>
      </c>
      <c r="BC156" s="35">
        <f t="shared" si="84"/>
        <v>3.8569</v>
      </c>
      <c r="BD156" s="12">
        <v>1.225</v>
      </c>
      <c r="BE156" s="12">
        <v>0.5</v>
      </c>
      <c r="BF156" s="36">
        <f t="shared" si="85"/>
        <v>5709.1178893875</v>
      </c>
      <c r="BG156"/>
      <c r="BH156"/>
      <c r="BI156"/>
      <c r="BJ156"/>
      <c r="BP156" s="12">
        <v>1197</v>
      </c>
      <c r="BQ156" s="12">
        <v>1497</v>
      </c>
      <c r="BR156" s="32">
        <v>0.577</v>
      </c>
      <c r="BS156" s="33">
        <v>1.153</v>
      </c>
      <c r="BT156" s="34">
        <f t="shared" si="86"/>
        <v>2416.71</v>
      </c>
      <c r="BU156" s="12">
        <v>1</v>
      </c>
      <c r="BV156" s="12">
        <v>0.89</v>
      </c>
      <c r="BW156" s="12">
        <v>4.01</v>
      </c>
      <c r="BX156" s="35">
        <f t="shared" si="87"/>
        <v>4.5689</v>
      </c>
      <c r="BY156" s="12">
        <v>1.225</v>
      </c>
      <c r="BZ156" s="12">
        <v>0.5</v>
      </c>
      <c r="CA156" s="36">
        <f t="shared" si="88"/>
        <v>6763.0451203875</v>
      </c>
      <c r="CB156"/>
      <c r="CC156"/>
      <c r="CD156"/>
      <c r="CE156"/>
    </row>
    <row r="157" s="1" customFormat="1" customHeight="1" spans="26:83">
      <c r="Z157" s="12">
        <v>1197</v>
      </c>
      <c r="AA157" s="12">
        <v>1354</v>
      </c>
      <c r="AB157" s="32">
        <v>0.444</v>
      </c>
      <c r="AC157" s="33">
        <v>0.887</v>
      </c>
      <c r="AD157" s="34">
        <f t="shared" si="80"/>
        <v>1732.466</v>
      </c>
      <c r="AE157" s="12">
        <v>1</v>
      </c>
      <c r="AF157" s="12">
        <v>0.89</v>
      </c>
      <c r="AG157" s="12">
        <v>3.21</v>
      </c>
      <c r="AH157" s="35">
        <f t="shared" si="81"/>
        <v>3.8569</v>
      </c>
      <c r="AI157" s="12">
        <v>1.225</v>
      </c>
      <c r="AJ157" s="12">
        <v>0.5</v>
      </c>
      <c r="AK157" s="36">
        <f t="shared" si="82"/>
        <v>4092.6932206825</v>
      </c>
      <c r="AL157"/>
      <c r="AM157"/>
      <c r="AN157"/>
      <c r="AO157"/>
      <c r="AU157" s="12">
        <v>1197</v>
      </c>
      <c r="AV157" s="12">
        <v>1497</v>
      </c>
      <c r="AW157" s="32">
        <v>0.444</v>
      </c>
      <c r="AX157" s="33">
        <v>0.887</v>
      </c>
      <c r="AY157" s="34">
        <f t="shared" si="83"/>
        <v>1859.307</v>
      </c>
      <c r="AZ157" s="12">
        <v>1</v>
      </c>
      <c r="BA157" s="12">
        <v>0.89</v>
      </c>
      <c r="BB157" s="12">
        <v>3.21</v>
      </c>
      <c r="BC157" s="35">
        <f t="shared" si="84"/>
        <v>3.8569</v>
      </c>
      <c r="BD157" s="12">
        <v>1.225</v>
      </c>
      <c r="BE157" s="12">
        <v>0.5</v>
      </c>
      <c r="BF157" s="36">
        <f t="shared" si="85"/>
        <v>4392.33621558375</v>
      </c>
      <c r="BG157"/>
      <c r="BH157"/>
      <c r="BI157"/>
      <c r="BJ157"/>
      <c r="BP157" s="12">
        <v>1197</v>
      </c>
      <c r="BQ157" s="12">
        <v>1497</v>
      </c>
      <c r="BR157" s="32">
        <v>0.444</v>
      </c>
      <c r="BS157" s="33">
        <v>0.887</v>
      </c>
      <c r="BT157" s="34">
        <f t="shared" si="86"/>
        <v>1859.307</v>
      </c>
      <c r="BU157" s="12">
        <v>1</v>
      </c>
      <c r="BV157" s="12">
        <v>0.89</v>
      </c>
      <c r="BW157" s="12">
        <v>4.01</v>
      </c>
      <c r="BX157" s="35">
        <f t="shared" si="87"/>
        <v>4.5689</v>
      </c>
      <c r="BY157" s="12">
        <v>1.225</v>
      </c>
      <c r="BZ157" s="12">
        <v>0.5</v>
      </c>
      <c r="CA157" s="36">
        <f t="shared" si="88"/>
        <v>5203.17999828375</v>
      </c>
      <c r="CB157"/>
      <c r="CC157"/>
      <c r="CD157"/>
      <c r="CE157"/>
    </row>
    <row r="158" s="1" customFormat="1" customHeight="1" spans="26:83">
      <c r="Z158" s="12">
        <v>1197</v>
      </c>
      <c r="AA158" s="12">
        <v>1354</v>
      </c>
      <c r="AB158" s="32">
        <v>0.577</v>
      </c>
      <c r="AC158" s="33">
        <v>1.153</v>
      </c>
      <c r="AD158" s="34">
        <f t="shared" si="80"/>
        <v>2251.831</v>
      </c>
      <c r="AE158" s="12">
        <v>1</v>
      </c>
      <c r="AF158" s="12">
        <v>0.89</v>
      </c>
      <c r="AG158" s="12">
        <v>3.21</v>
      </c>
      <c r="AH158" s="35">
        <f t="shared" si="81"/>
        <v>3.8569</v>
      </c>
      <c r="AI158" s="12">
        <v>1.225</v>
      </c>
      <c r="AJ158" s="12">
        <v>0.5</v>
      </c>
      <c r="AK158" s="36">
        <f t="shared" si="82"/>
        <v>5319.61577763875</v>
      </c>
      <c r="AL158"/>
      <c r="AM158"/>
      <c r="AN158"/>
      <c r="AO158"/>
      <c r="AU158" s="12">
        <v>1197</v>
      </c>
      <c r="AV158" s="12">
        <v>1497</v>
      </c>
      <c r="AW158" s="32">
        <v>0.577</v>
      </c>
      <c r="AX158" s="33">
        <v>1.153</v>
      </c>
      <c r="AY158" s="34">
        <f t="shared" si="83"/>
        <v>2416.71</v>
      </c>
      <c r="AZ158" s="12">
        <v>1</v>
      </c>
      <c r="BA158" s="12">
        <v>0.89</v>
      </c>
      <c r="BB158" s="12">
        <v>3.21</v>
      </c>
      <c r="BC158" s="35">
        <f t="shared" si="84"/>
        <v>3.8569</v>
      </c>
      <c r="BD158" s="12">
        <v>1.225</v>
      </c>
      <c r="BE158" s="12">
        <v>0.5</v>
      </c>
      <c r="BF158" s="36">
        <f t="shared" si="85"/>
        <v>5709.1178893875</v>
      </c>
      <c r="BG158"/>
      <c r="BH158"/>
      <c r="BI158"/>
      <c r="BJ158"/>
      <c r="BP158" s="12">
        <v>1197</v>
      </c>
      <c r="BQ158" s="12">
        <v>1497</v>
      </c>
      <c r="BR158" s="32">
        <v>0.577</v>
      </c>
      <c r="BS158" s="33">
        <v>1.153</v>
      </c>
      <c r="BT158" s="34">
        <f t="shared" si="86"/>
        <v>2416.71</v>
      </c>
      <c r="BU158" s="12">
        <v>1</v>
      </c>
      <c r="BV158" s="12">
        <v>0.89</v>
      </c>
      <c r="BW158" s="12">
        <v>4.01</v>
      </c>
      <c r="BX158" s="35">
        <f t="shared" si="87"/>
        <v>4.5689</v>
      </c>
      <c r="BY158" s="12">
        <v>1.225</v>
      </c>
      <c r="BZ158" s="12">
        <v>0.5</v>
      </c>
      <c r="CA158" s="36">
        <f t="shared" si="88"/>
        <v>6763.0451203875</v>
      </c>
      <c r="CB158"/>
      <c r="CC158"/>
      <c r="CD158"/>
      <c r="CE158"/>
    </row>
    <row r="159" s="1" customFormat="1" customHeight="1" spans="26:83">
      <c r="Z159" s="12">
        <v>1197</v>
      </c>
      <c r="AA159" s="12">
        <v>1354</v>
      </c>
      <c r="AB159" s="32">
        <v>4.04</v>
      </c>
      <c r="AC159" s="33">
        <v>8.09</v>
      </c>
      <c r="AD159" s="34">
        <f t="shared" si="80"/>
        <v>15789.74</v>
      </c>
      <c r="AE159" s="12">
        <v>2.2</v>
      </c>
      <c r="AF159" s="12">
        <v>0.89</v>
      </c>
      <c r="AG159" s="12">
        <v>3.21</v>
      </c>
      <c r="AH159" s="35">
        <f t="shared" si="81"/>
        <v>3.8569</v>
      </c>
      <c r="AI159" s="12">
        <v>1.225</v>
      </c>
      <c r="AJ159" s="12">
        <v>0.5</v>
      </c>
      <c r="AK159" s="36">
        <f t="shared" si="82"/>
        <v>82062.006457585</v>
      </c>
      <c r="AL159"/>
      <c r="AM159"/>
      <c r="AN159"/>
      <c r="AO159"/>
      <c r="AU159" s="12">
        <v>1197</v>
      </c>
      <c r="AV159" s="12">
        <v>1497</v>
      </c>
      <c r="AW159" s="32">
        <v>4.04</v>
      </c>
      <c r="AX159" s="33">
        <v>8.09</v>
      </c>
      <c r="AY159" s="34">
        <f t="shared" si="83"/>
        <v>16946.61</v>
      </c>
      <c r="AZ159" s="12">
        <v>2.2</v>
      </c>
      <c r="BA159" s="12">
        <v>0.89</v>
      </c>
      <c r="BB159" s="12">
        <v>3.21</v>
      </c>
      <c r="BC159" s="35">
        <f t="shared" si="84"/>
        <v>3.8569</v>
      </c>
      <c r="BD159" s="12">
        <v>1.225</v>
      </c>
      <c r="BE159" s="12">
        <v>0.5</v>
      </c>
      <c r="BF159" s="36">
        <f t="shared" si="85"/>
        <v>88074.4596968775</v>
      </c>
      <c r="BG159"/>
      <c r="BH159"/>
      <c r="BI159"/>
      <c r="BJ159"/>
      <c r="BP159" s="12">
        <v>1197</v>
      </c>
      <c r="BQ159" s="12">
        <v>1497</v>
      </c>
      <c r="BR159" s="32">
        <v>4.04</v>
      </c>
      <c r="BS159" s="33">
        <v>8.09</v>
      </c>
      <c r="BT159" s="34">
        <f t="shared" si="86"/>
        <v>16946.61</v>
      </c>
      <c r="BU159" s="12">
        <v>2.2</v>
      </c>
      <c r="BV159" s="12">
        <v>0.89</v>
      </c>
      <c r="BW159" s="12">
        <v>4.01</v>
      </c>
      <c r="BX159" s="35">
        <f t="shared" si="87"/>
        <v>4.5689</v>
      </c>
      <c r="BY159" s="12">
        <v>1.225</v>
      </c>
      <c r="BZ159" s="12">
        <v>0.5</v>
      </c>
      <c r="CA159" s="36">
        <f t="shared" si="88"/>
        <v>104333.376263077</v>
      </c>
      <c r="CB159"/>
      <c r="CC159"/>
      <c r="CD159"/>
      <c r="CE159"/>
    </row>
    <row r="160" s="1" customFormat="1" customHeight="1" spans="26:83">
      <c r="Z160" s="12">
        <v>1197</v>
      </c>
      <c r="AA160" s="12">
        <v>1354</v>
      </c>
      <c r="AB160" s="32">
        <v>6.07</v>
      </c>
      <c r="AC160" s="33">
        <v>12.13</v>
      </c>
      <c r="AD160" s="34">
        <f t="shared" si="80"/>
        <v>23689.81</v>
      </c>
      <c r="AE160" s="12">
        <v>2.2</v>
      </c>
      <c r="AF160" s="12">
        <v>0.89</v>
      </c>
      <c r="AG160" s="12">
        <v>3.21</v>
      </c>
      <c r="AH160" s="35">
        <f t="shared" si="81"/>
        <v>3.8569</v>
      </c>
      <c r="AI160" s="12">
        <v>1.225</v>
      </c>
      <c r="AJ160" s="12">
        <v>0.5</v>
      </c>
      <c r="AK160" s="36">
        <f t="shared" si="82"/>
        <v>123120.034984678</v>
      </c>
      <c r="AL160"/>
      <c r="AM160"/>
      <c r="AN160"/>
      <c r="AO160"/>
      <c r="AU160" s="12">
        <v>1197</v>
      </c>
      <c r="AV160" s="12">
        <v>1497</v>
      </c>
      <c r="AW160" s="32">
        <v>6.07</v>
      </c>
      <c r="AX160" s="33">
        <v>12.13</v>
      </c>
      <c r="AY160" s="34">
        <f t="shared" si="83"/>
        <v>25424.4</v>
      </c>
      <c r="AZ160" s="12">
        <v>2.2</v>
      </c>
      <c r="BA160" s="12">
        <v>0.89</v>
      </c>
      <c r="BB160" s="12">
        <v>3.21</v>
      </c>
      <c r="BC160" s="35">
        <f t="shared" si="84"/>
        <v>3.8569</v>
      </c>
      <c r="BD160" s="12">
        <v>1.225</v>
      </c>
      <c r="BE160" s="12">
        <v>0.5</v>
      </c>
      <c r="BF160" s="36">
        <f t="shared" si="85"/>
        <v>132134.9988651</v>
      </c>
      <c r="BG160"/>
      <c r="BH160"/>
      <c r="BI160"/>
      <c r="BJ160"/>
      <c r="BP160" s="12">
        <v>1197</v>
      </c>
      <c r="BQ160" s="12">
        <v>1497</v>
      </c>
      <c r="BR160" s="32">
        <v>6.07</v>
      </c>
      <c r="BS160" s="33">
        <v>12.13</v>
      </c>
      <c r="BT160" s="34">
        <f t="shared" si="86"/>
        <v>25424.4</v>
      </c>
      <c r="BU160" s="12">
        <v>2.2</v>
      </c>
      <c r="BV160" s="12">
        <v>0.89</v>
      </c>
      <c r="BW160" s="12">
        <v>4.01</v>
      </c>
      <c r="BX160" s="35">
        <f t="shared" si="87"/>
        <v>4.5689</v>
      </c>
      <c r="BY160" s="12">
        <v>1.225</v>
      </c>
      <c r="BZ160" s="12">
        <v>0.5</v>
      </c>
      <c r="CA160" s="36">
        <f t="shared" si="88"/>
        <v>156527.6767131</v>
      </c>
      <c r="CB160"/>
      <c r="CC160"/>
      <c r="CD160"/>
      <c r="CE160"/>
    </row>
    <row r="161" s="1" customFormat="1" customHeight="1" spans="26:83">
      <c r="Z161" s="37" t="s">
        <v>41</v>
      </c>
      <c r="AA161" s="37"/>
      <c r="AB161" s="37"/>
      <c r="AC161" s="37"/>
      <c r="AD161" s="37"/>
      <c r="AE161" s="38">
        <f>SUM(AK147:AK160)</f>
        <v>261655.89543219</v>
      </c>
      <c r="AF161" s="38"/>
      <c r="AG161" s="38"/>
      <c r="AH161" s="38"/>
      <c r="AI161" s="38"/>
      <c r="AJ161" s="38"/>
      <c r="AK161" s="38"/>
      <c r="AL161"/>
      <c r="AM161"/>
      <c r="AN161"/>
      <c r="AO161"/>
      <c r="AU161" s="37" t="s">
        <v>41</v>
      </c>
      <c r="AV161" s="37"/>
      <c r="AW161" s="37"/>
      <c r="AX161" s="37"/>
      <c r="AY161" s="37"/>
      <c r="AZ161" s="38">
        <f>SUM(BF147:BF160)</f>
        <v>280818.183191805</v>
      </c>
      <c r="BA161" s="38"/>
      <c r="BB161" s="38"/>
      <c r="BC161" s="38"/>
      <c r="BD161" s="38"/>
      <c r="BE161" s="38"/>
      <c r="BF161" s="38"/>
      <c r="BG161"/>
      <c r="BH161"/>
      <c r="BI161"/>
      <c r="BJ161"/>
      <c r="BP161" s="37" t="s">
        <v>41</v>
      </c>
      <c r="BQ161" s="37"/>
      <c r="BR161" s="37"/>
      <c r="BS161" s="37"/>
      <c r="BT161" s="37"/>
      <c r="BU161" s="38">
        <f>SUM(CA147:CA160)</f>
        <v>332658.403688205</v>
      </c>
      <c r="BV161" s="38"/>
      <c r="BW161" s="38"/>
      <c r="BX161" s="38"/>
      <c r="BY161" s="38"/>
      <c r="BZ161" s="38"/>
      <c r="CA161" s="38"/>
      <c r="CB161"/>
      <c r="CC161"/>
      <c r="CD161"/>
      <c r="CE161"/>
    </row>
    <row r="162" s="1" customFormat="1" customHeight="1" spans="26:83">
      <c r="Z162" s="37"/>
      <c r="AA162" s="37"/>
      <c r="AB162" s="37"/>
      <c r="AC162" s="37"/>
      <c r="AD162" s="37"/>
      <c r="AE162" s="38"/>
      <c r="AF162" s="38"/>
      <c r="AG162" s="38"/>
      <c r="AH162" s="38"/>
      <c r="AI162" s="38"/>
      <c r="AJ162" s="38"/>
      <c r="AK162" s="38"/>
      <c r="AL162"/>
      <c r="AM162"/>
      <c r="AN162"/>
      <c r="AO162"/>
      <c r="AU162" s="37"/>
      <c r="AV162" s="37"/>
      <c r="AW162" s="37"/>
      <c r="AX162" s="37"/>
      <c r="AY162" s="37"/>
      <c r="AZ162" s="38"/>
      <c r="BA162" s="38"/>
      <c r="BB162" s="38"/>
      <c r="BC162" s="38"/>
      <c r="BD162" s="38"/>
      <c r="BE162" s="38"/>
      <c r="BF162" s="38"/>
      <c r="BG162"/>
      <c r="BH162"/>
      <c r="BI162"/>
      <c r="BJ162"/>
      <c r="BP162" s="37"/>
      <c r="BQ162" s="37"/>
      <c r="BR162" s="37"/>
      <c r="BS162" s="37"/>
      <c r="BT162" s="37"/>
      <c r="BU162" s="38"/>
      <c r="BV162" s="38"/>
      <c r="BW162" s="38"/>
      <c r="BX162" s="38"/>
      <c r="BY162" s="38"/>
      <c r="BZ162" s="38"/>
      <c r="CA162" s="38"/>
      <c r="CB162"/>
      <c r="CC162"/>
      <c r="CD162"/>
      <c r="CE162"/>
    </row>
    <row r="163" s="1" customFormat="1" customHeight="1" spans="26:83">
      <c r="Z163" s="37"/>
      <c r="AA163" s="37"/>
      <c r="AB163" s="37"/>
      <c r="AC163" s="37"/>
      <c r="AD163" s="37"/>
      <c r="AE163" s="38"/>
      <c r="AF163" s="38"/>
      <c r="AG163" s="38"/>
      <c r="AH163" s="38"/>
      <c r="AI163" s="38"/>
      <c r="AJ163" s="38"/>
      <c r="AK163" s="38"/>
      <c r="AL163"/>
      <c r="AM163"/>
      <c r="AN163"/>
      <c r="AO163"/>
      <c r="AU163" s="37"/>
      <c r="AV163" s="37"/>
      <c r="AW163" s="37"/>
      <c r="AX163" s="37"/>
      <c r="AY163" s="37"/>
      <c r="AZ163" s="38"/>
      <c r="BA163" s="38"/>
      <c r="BB163" s="38"/>
      <c r="BC163" s="38"/>
      <c r="BD163" s="38"/>
      <c r="BE163" s="38"/>
      <c r="BF163" s="38"/>
      <c r="BG163"/>
      <c r="BH163"/>
      <c r="BI163"/>
      <c r="BJ163"/>
      <c r="BP163" s="37"/>
      <c r="BQ163" s="37"/>
      <c r="BR163" s="37"/>
      <c r="BS163" s="37"/>
      <c r="BT163" s="37"/>
      <c r="BU163" s="38"/>
      <c r="BV163" s="38"/>
      <c r="BW163" s="38"/>
      <c r="BX163" s="38"/>
      <c r="BY163" s="38"/>
      <c r="BZ163" s="38"/>
      <c r="CA163" s="38"/>
      <c r="CB163"/>
      <c r="CC163"/>
      <c r="CD163"/>
      <c r="CE163"/>
    </row>
    <row r="164" s="1" customFormat="1" customHeight="1" spans="26:83">
      <c r="Z164" s="39" t="s">
        <v>28</v>
      </c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/>
      <c r="AM164"/>
      <c r="AN164"/>
      <c r="AO164"/>
      <c r="AU164" s="39" t="s">
        <v>28</v>
      </c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/>
      <c r="BH164"/>
      <c r="BI164"/>
      <c r="BJ164"/>
      <c r="BP164" s="39" t="s">
        <v>28</v>
      </c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/>
      <c r="CC164"/>
      <c r="CD164"/>
      <c r="CE164"/>
    </row>
    <row r="165" s="1" customFormat="1" customHeight="1" spans="26:83">
      <c r="Z165" s="15" t="s">
        <v>6</v>
      </c>
      <c r="AA165" s="15"/>
      <c r="AB165" s="15"/>
      <c r="AC165" s="15"/>
      <c r="AD165" s="15"/>
      <c r="AE165" s="9" t="s">
        <v>32</v>
      </c>
      <c r="AF165" s="9"/>
      <c r="AG165" s="9"/>
      <c r="AH165" s="9"/>
      <c r="AI165" s="10" t="s">
        <v>33</v>
      </c>
      <c r="AJ165" s="10"/>
      <c r="AK165" s="40" t="s">
        <v>12</v>
      </c>
      <c r="AL165"/>
      <c r="AM165"/>
      <c r="AN165"/>
      <c r="AO165"/>
      <c r="AU165" s="15" t="s">
        <v>6</v>
      </c>
      <c r="AV165" s="15"/>
      <c r="AW165" s="15"/>
      <c r="AX165" s="15"/>
      <c r="AY165" s="15"/>
      <c r="AZ165" s="9" t="s">
        <v>32</v>
      </c>
      <c r="BA165" s="9"/>
      <c r="BB165" s="9"/>
      <c r="BC165" s="9"/>
      <c r="BD165" s="10" t="s">
        <v>33</v>
      </c>
      <c r="BE165" s="10"/>
      <c r="BF165" s="40" t="s">
        <v>12</v>
      </c>
      <c r="BG165"/>
      <c r="BH165"/>
      <c r="BI165"/>
      <c r="BJ165"/>
      <c r="BP165" s="15" t="s">
        <v>6</v>
      </c>
      <c r="BQ165" s="15"/>
      <c r="BR165" s="15"/>
      <c r="BS165" s="15"/>
      <c r="BT165" s="15"/>
      <c r="BU165" s="9" t="s">
        <v>32</v>
      </c>
      <c r="BV165" s="9"/>
      <c r="BW165" s="9"/>
      <c r="BX165" s="9"/>
      <c r="BY165" s="10" t="s">
        <v>33</v>
      </c>
      <c r="BZ165" s="10"/>
      <c r="CA165" s="40" t="s">
        <v>12</v>
      </c>
      <c r="CB165"/>
      <c r="CC165"/>
      <c r="CD165"/>
      <c r="CE165"/>
    </row>
    <row r="166" s="1" customFormat="1" customHeight="1" spans="26:83">
      <c r="Z166" s="15" t="s">
        <v>42</v>
      </c>
      <c r="AA166" s="15" t="s">
        <v>43</v>
      </c>
      <c r="AB166" s="15" t="s">
        <v>44</v>
      </c>
      <c r="AC166" s="15" t="s">
        <v>45</v>
      </c>
      <c r="AD166" s="15" t="s">
        <v>6</v>
      </c>
      <c r="AE166" s="9" t="s">
        <v>37</v>
      </c>
      <c r="AF166" s="9" t="s">
        <v>24</v>
      </c>
      <c r="AG166" s="9" t="s">
        <v>23</v>
      </c>
      <c r="AH166" s="35" t="s">
        <v>25</v>
      </c>
      <c r="AI166" s="10" t="s">
        <v>46</v>
      </c>
      <c r="AJ166" s="10" t="s">
        <v>47</v>
      </c>
      <c r="AK166" s="40"/>
      <c r="AL166"/>
      <c r="AM166"/>
      <c r="AN166"/>
      <c r="AO166"/>
      <c r="AU166" s="15" t="s">
        <v>42</v>
      </c>
      <c r="AV166" s="15" t="s">
        <v>43</v>
      </c>
      <c r="AW166" s="15" t="s">
        <v>44</v>
      </c>
      <c r="AX166" s="15" t="s">
        <v>45</v>
      </c>
      <c r="AY166" s="15" t="s">
        <v>6</v>
      </c>
      <c r="AZ166" s="9" t="s">
        <v>37</v>
      </c>
      <c r="BA166" s="9" t="s">
        <v>24</v>
      </c>
      <c r="BB166" s="9" t="s">
        <v>23</v>
      </c>
      <c r="BC166" s="35" t="s">
        <v>25</v>
      </c>
      <c r="BD166" s="10" t="s">
        <v>46</v>
      </c>
      <c r="BE166" s="10" t="s">
        <v>47</v>
      </c>
      <c r="BF166" s="40"/>
      <c r="BG166"/>
      <c r="BH166"/>
      <c r="BI166"/>
      <c r="BJ166"/>
      <c r="BP166" s="15" t="s">
        <v>42</v>
      </c>
      <c r="BQ166" s="15" t="s">
        <v>43</v>
      </c>
      <c r="BR166" s="15" t="s">
        <v>44</v>
      </c>
      <c r="BS166" s="15" t="s">
        <v>45</v>
      </c>
      <c r="BT166" s="15" t="s">
        <v>6</v>
      </c>
      <c r="BU166" s="9" t="s">
        <v>37</v>
      </c>
      <c r="BV166" s="9" t="s">
        <v>24</v>
      </c>
      <c r="BW166" s="9" t="s">
        <v>23</v>
      </c>
      <c r="BX166" s="35" t="s">
        <v>25</v>
      </c>
      <c r="BY166" s="10" t="s">
        <v>46</v>
      </c>
      <c r="BZ166" s="10" t="s">
        <v>47</v>
      </c>
      <c r="CA166" s="40"/>
      <c r="CB166"/>
      <c r="CC166"/>
      <c r="CD166"/>
      <c r="CE166"/>
    </row>
    <row r="167" s="1" customFormat="1" customHeight="1" spans="26:83">
      <c r="Z167" s="12">
        <v>34993</v>
      </c>
      <c r="AA167" s="13">
        <v>0.168</v>
      </c>
      <c r="AB167" s="12">
        <v>1</v>
      </c>
      <c r="AC167" s="12">
        <v>0</v>
      </c>
      <c r="AD167" s="15">
        <f t="shared" ref="AD167:AD176" si="89">Z167*AA167*AB167+AC167</f>
        <v>5878.824</v>
      </c>
      <c r="AE167" s="12">
        <v>1</v>
      </c>
      <c r="AF167" s="12">
        <v>2.04</v>
      </c>
      <c r="AG167" s="12">
        <v>0.98</v>
      </c>
      <c r="AH167" s="35">
        <f t="shared" ref="AH167:AH176" si="90">AF167*AG167+1</f>
        <v>2.9992</v>
      </c>
      <c r="AI167" s="12">
        <v>0.9</v>
      </c>
      <c r="AJ167" s="10">
        <v>0.5</v>
      </c>
      <c r="AK167" s="41">
        <f t="shared" ref="AK167:AK176" si="91">AD167*AE167*AH167*AI167*AJ167</f>
        <v>7934.29602336</v>
      </c>
      <c r="AL167"/>
      <c r="AM167"/>
      <c r="AN167"/>
      <c r="AO167"/>
      <c r="AU167" s="12">
        <v>40871</v>
      </c>
      <c r="AV167" s="13">
        <v>0.168</v>
      </c>
      <c r="AW167" s="12">
        <v>1</v>
      </c>
      <c r="AX167" s="12">
        <v>0</v>
      </c>
      <c r="AY167" s="15">
        <f t="shared" ref="AY167:AY176" si="92">AU167*AV167*AW167+AX167</f>
        <v>6866.328</v>
      </c>
      <c r="AZ167" s="12">
        <v>1</v>
      </c>
      <c r="BA167" s="12">
        <v>2.04</v>
      </c>
      <c r="BB167" s="12">
        <v>0.98</v>
      </c>
      <c r="BC167" s="35">
        <f t="shared" ref="BC167:BC176" si="93">BA167*BB167+1</f>
        <v>2.9992</v>
      </c>
      <c r="BD167" s="12">
        <v>0.9</v>
      </c>
      <c r="BE167" s="10">
        <v>0.5</v>
      </c>
      <c r="BF167" s="41">
        <f t="shared" ref="BF167:BF176" si="94">AY167*AZ167*BC167*BD167*BE167</f>
        <v>9267.07092192</v>
      </c>
      <c r="BG167"/>
      <c r="BH167"/>
      <c r="BI167"/>
      <c r="BJ167"/>
      <c r="BP167" s="12">
        <v>40871</v>
      </c>
      <c r="BQ167" s="13">
        <v>0.1989</v>
      </c>
      <c r="BR167" s="12">
        <v>1</v>
      </c>
      <c r="BS167" s="12">
        <v>0</v>
      </c>
      <c r="BT167" s="15">
        <f t="shared" ref="BT167:BT176" si="95">BP167*BQ167*BR167+BS167</f>
        <v>8129.2419</v>
      </c>
      <c r="BU167" s="12">
        <v>1</v>
      </c>
      <c r="BV167" s="12">
        <v>2.84</v>
      </c>
      <c r="BW167" s="12">
        <v>0.98</v>
      </c>
      <c r="BX167" s="35">
        <f t="shared" ref="BX167:BX176" si="96">BV167*BW167+1</f>
        <v>3.7832</v>
      </c>
      <c r="BY167" s="12">
        <v>0.9</v>
      </c>
      <c r="BZ167" s="10">
        <v>0.5</v>
      </c>
      <c r="CA167" s="41">
        <f t="shared" ref="CA167:CA176" si="97">BT167*BU167*BX167*BY167*BZ167</f>
        <v>13839.546580236</v>
      </c>
      <c r="CB167"/>
      <c r="CC167"/>
      <c r="CD167"/>
      <c r="CE167"/>
    </row>
    <row r="168" s="1" customFormat="1" customHeight="1" spans="26:83">
      <c r="Z168" s="12">
        <v>34993</v>
      </c>
      <c r="AA168" s="13">
        <v>0.168</v>
      </c>
      <c r="AB168" s="12">
        <v>1</v>
      </c>
      <c r="AC168" s="12">
        <v>0</v>
      </c>
      <c r="AD168" s="15">
        <f t="shared" si="89"/>
        <v>5878.824</v>
      </c>
      <c r="AE168" s="12">
        <v>1</v>
      </c>
      <c r="AF168" s="12">
        <v>2.04</v>
      </c>
      <c r="AG168" s="12">
        <v>0.98</v>
      </c>
      <c r="AH168" s="35">
        <f t="shared" si="90"/>
        <v>2.9992</v>
      </c>
      <c r="AI168" s="12">
        <v>0.9</v>
      </c>
      <c r="AJ168" s="10">
        <v>0.5</v>
      </c>
      <c r="AK168" s="41">
        <f t="shared" si="91"/>
        <v>7934.29602336</v>
      </c>
      <c r="AL168"/>
      <c r="AM168"/>
      <c r="AN168"/>
      <c r="AO168"/>
      <c r="AU168" s="12">
        <v>40871</v>
      </c>
      <c r="AV168" s="13">
        <v>0.168</v>
      </c>
      <c r="AW168" s="12">
        <v>1</v>
      </c>
      <c r="AX168" s="12">
        <v>0</v>
      </c>
      <c r="AY168" s="15">
        <f t="shared" si="92"/>
        <v>6866.328</v>
      </c>
      <c r="AZ168" s="12">
        <v>1</v>
      </c>
      <c r="BA168" s="12">
        <v>2.04</v>
      </c>
      <c r="BB168" s="12">
        <v>0.98</v>
      </c>
      <c r="BC168" s="35">
        <f t="shared" si="93"/>
        <v>2.9992</v>
      </c>
      <c r="BD168" s="12">
        <v>0.9</v>
      </c>
      <c r="BE168" s="10">
        <v>0.5</v>
      </c>
      <c r="BF168" s="41">
        <f t="shared" si="94"/>
        <v>9267.07092192</v>
      </c>
      <c r="BG168"/>
      <c r="BH168"/>
      <c r="BI168"/>
      <c r="BJ168"/>
      <c r="BP168" s="12">
        <v>40871</v>
      </c>
      <c r="BQ168" s="13">
        <v>0.1989</v>
      </c>
      <c r="BR168" s="12">
        <v>1</v>
      </c>
      <c r="BS168" s="12">
        <v>0</v>
      </c>
      <c r="BT168" s="15">
        <f t="shared" si="95"/>
        <v>8129.2419</v>
      </c>
      <c r="BU168" s="12">
        <v>1</v>
      </c>
      <c r="BV168" s="12">
        <v>2.84</v>
      </c>
      <c r="BW168" s="12">
        <v>0.98</v>
      </c>
      <c r="BX168" s="35">
        <f t="shared" si="96"/>
        <v>3.7832</v>
      </c>
      <c r="BY168" s="12">
        <v>0.9</v>
      </c>
      <c r="BZ168" s="10">
        <v>0.5</v>
      </c>
      <c r="CA168" s="41">
        <f t="shared" si="97"/>
        <v>13839.546580236</v>
      </c>
      <c r="CB168"/>
      <c r="CC168"/>
      <c r="CD168"/>
      <c r="CE168"/>
    </row>
    <row r="169" s="1" customFormat="1" customHeight="1" spans="26:83">
      <c r="Z169" s="12">
        <v>34993</v>
      </c>
      <c r="AA169" s="13">
        <v>0.168</v>
      </c>
      <c r="AB169" s="12">
        <v>1</v>
      </c>
      <c r="AC169" s="12">
        <v>0</v>
      </c>
      <c r="AD169" s="15">
        <f t="shared" si="89"/>
        <v>5878.824</v>
      </c>
      <c r="AE169" s="12">
        <v>1</v>
      </c>
      <c r="AF169" s="12">
        <v>2.04</v>
      </c>
      <c r="AG169" s="12">
        <v>0.98</v>
      </c>
      <c r="AH169" s="35">
        <f t="shared" si="90"/>
        <v>2.9992</v>
      </c>
      <c r="AI169" s="12">
        <v>0.9</v>
      </c>
      <c r="AJ169" s="10">
        <v>0.5</v>
      </c>
      <c r="AK169" s="41">
        <f t="shared" si="91"/>
        <v>7934.29602336</v>
      </c>
      <c r="AU169" s="12">
        <v>40871</v>
      </c>
      <c r="AV169" s="13">
        <v>0.168</v>
      </c>
      <c r="AW169" s="12">
        <v>1</v>
      </c>
      <c r="AX169" s="12">
        <v>0</v>
      </c>
      <c r="AY169" s="15">
        <f t="shared" si="92"/>
        <v>6866.328</v>
      </c>
      <c r="AZ169" s="12">
        <v>1</v>
      </c>
      <c r="BA169" s="12">
        <v>2.04</v>
      </c>
      <c r="BB169" s="12">
        <v>0.98</v>
      </c>
      <c r="BC169" s="35">
        <f t="shared" si="93"/>
        <v>2.9992</v>
      </c>
      <c r="BD169" s="12">
        <v>0.9</v>
      </c>
      <c r="BE169" s="10">
        <v>0.5</v>
      </c>
      <c r="BF169" s="41">
        <f t="shared" si="94"/>
        <v>9267.07092192</v>
      </c>
      <c r="BP169" s="12">
        <v>40871</v>
      </c>
      <c r="BQ169" s="13">
        <v>0.1989</v>
      </c>
      <c r="BR169" s="12">
        <v>1</v>
      </c>
      <c r="BS169" s="12">
        <v>0</v>
      </c>
      <c r="BT169" s="15">
        <f t="shared" si="95"/>
        <v>8129.2419</v>
      </c>
      <c r="BU169" s="12">
        <v>1</v>
      </c>
      <c r="BV169" s="12">
        <v>2.84</v>
      </c>
      <c r="BW169" s="12">
        <v>0.98</v>
      </c>
      <c r="BX169" s="35">
        <f t="shared" si="96"/>
        <v>3.7832</v>
      </c>
      <c r="BY169" s="12">
        <v>0.9</v>
      </c>
      <c r="BZ169" s="10">
        <v>0.5</v>
      </c>
      <c r="CA169" s="41">
        <f t="shared" si="97"/>
        <v>13839.546580236</v>
      </c>
    </row>
    <row r="170" s="1" customFormat="1" customHeight="1" spans="26:83">
      <c r="Z170" s="12">
        <v>34993</v>
      </c>
      <c r="AA170" s="13">
        <v>0.168</v>
      </c>
      <c r="AB170" s="12">
        <v>1</v>
      </c>
      <c r="AC170" s="12">
        <v>0</v>
      </c>
      <c r="AD170" s="15">
        <f t="shared" si="89"/>
        <v>5878.824</v>
      </c>
      <c r="AE170" s="12">
        <v>1</v>
      </c>
      <c r="AF170" s="12">
        <v>2.04</v>
      </c>
      <c r="AG170" s="12">
        <v>0.98</v>
      </c>
      <c r="AH170" s="35">
        <f t="shared" si="90"/>
        <v>2.9992</v>
      </c>
      <c r="AI170" s="12">
        <v>0.9</v>
      </c>
      <c r="AJ170" s="10">
        <v>0.5</v>
      </c>
      <c r="AK170" s="41">
        <f t="shared" si="91"/>
        <v>7934.29602336</v>
      </c>
      <c r="AU170" s="12">
        <v>40871</v>
      </c>
      <c r="AV170" s="13">
        <v>0.168</v>
      </c>
      <c r="AW170" s="12">
        <v>1</v>
      </c>
      <c r="AX170" s="12">
        <v>0</v>
      </c>
      <c r="AY170" s="15">
        <f t="shared" si="92"/>
        <v>6866.328</v>
      </c>
      <c r="AZ170" s="12">
        <v>1</v>
      </c>
      <c r="BA170" s="12">
        <v>2.04</v>
      </c>
      <c r="BB170" s="12">
        <v>0.98</v>
      </c>
      <c r="BC170" s="35">
        <f t="shared" si="93"/>
        <v>2.9992</v>
      </c>
      <c r="BD170" s="12">
        <v>0.9</v>
      </c>
      <c r="BE170" s="10">
        <v>0.5</v>
      </c>
      <c r="BF170" s="41">
        <f t="shared" si="94"/>
        <v>9267.07092192</v>
      </c>
      <c r="BP170" s="12">
        <v>40871</v>
      </c>
      <c r="BQ170" s="13">
        <v>0.1989</v>
      </c>
      <c r="BR170" s="12">
        <v>1</v>
      </c>
      <c r="BS170" s="12">
        <v>0</v>
      </c>
      <c r="BT170" s="15">
        <f t="shared" si="95"/>
        <v>8129.2419</v>
      </c>
      <c r="BU170" s="12">
        <v>1</v>
      </c>
      <c r="BV170" s="12">
        <v>2.84</v>
      </c>
      <c r="BW170" s="12">
        <v>0.98</v>
      </c>
      <c r="BX170" s="35">
        <f t="shared" si="96"/>
        <v>3.7832</v>
      </c>
      <c r="BY170" s="12">
        <v>0.9</v>
      </c>
      <c r="BZ170" s="10">
        <v>0.5</v>
      </c>
      <c r="CA170" s="41">
        <f t="shared" si="97"/>
        <v>13839.546580236</v>
      </c>
    </row>
    <row r="171" s="1" customFormat="1" customHeight="1" spans="26:83">
      <c r="Z171" s="12">
        <v>34993</v>
      </c>
      <c r="AA171" s="13">
        <v>0.168</v>
      </c>
      <c r="AB171" s="12">
        <v>1</v>
      </c>
      <c r="AC171" s="12">
        <v>0</v>
      </c>
      <c r="AD171" s="15">
        <f t="shared" si="89"/>
        <v>5878.824</v>
      </c>
      <c r="AE171" s="12">
        <v>1</v>
      </c>
      <c r="AF171" s="12">
        <v>2.04</v>
      </c>
      <c r="AG171" s="12">
        <v>0.98</v>
      </c>
      <c r="AH171" s="35">
        <f t="shared" si="90"/>
        <v>2.9992</v>
      </c>
      <c r="AI171" s="12">
        <v>0.9</v>
      </c>
      <c r="AJ171" s="10">
        <v>0.5</v>
      </c>
      <c r="AK171" s="41">
        <f t="shared" si="91"/>
        <v>7934.29602336</v>
      </c>
      <c r="AU171" s="12">
        <v>40871</v>
      </c>
      <c r="AV171" s="13">
        <v>0.168</v>
      </c>
      <c r="AW171" s="12">
        <v>1</v>
      </c>
      <c r="AX171" s="12">
        <v>0</v>
      </c>
      <c r="AY171" s="15">
        <f t="shared" si="92"/>
        <v>6866.328</v>
      </c>
      <c r="AZ171" s="12">
        <v>1</v>
      </c>
      <c r="BA171" s="12">
        <v>2.04</v>
      </c>
      <c r="BB171" s="12">
        <v>0.98</v>
      </c>
      <c r="BC171" s="35">
        <f t="shared" si="93"/>
        <v>2.9992</v>
      </c>
      <c r="BD171" s="12">
        <v>0.9</v>
      </c>
      <c r="BE171" s="10">
        <v>0.5</v>
      </c>
      <c r="BF171" s="41">
        <f t="shared" si="94"/>
        <v>9267.07092192</v>
      </c>
      <c r="BP171" s="12">
        <v>40871</v>
      </c>
      <c r="BQ171" s="13">
        <v>0.1989</v>
      </c>
      <c r="BR171" s="12">
        <v>1</v>
      </c>
      <c r="BS171" s="12">
        <v>0</v>
      </c>
      <c r="BT171" s="15">
        <f t="shared" si="95"/>
        <v>8129.2419</v>
      </c>
      <c r="BU171" s="12">
        <v>1</v>
      </c>
      <c r="BV171" s="12">
        <v>2.84</v>
      </c>
      <c r="BW171" s="12">
        <v>0.98</v>
      </c>
      <c r="BX171" s="35">
        <f t="shared" si="96"/>
        <v>3.7832</v>
      </c>
      <c r="BY171" s="12">
        <v>0.9</v>
      </c>
      <c r="BZ171" s="10">
        <v>0.5</v>
      </c>
      <c r="CA171" s="41">
        <f t="shared" si="97"/>
        <v>13839.546580236</v>
      </c>
    </row>
    <row r="172" s="1" customFormat="1" customHeight="1" spans="26:83">
      <c r="Z172" s="12">
        <v>34993</v>
      </c>
      <c r="AA172" s="13">
        <v>0.168</v>
      </c>
      <c r="AB172" s="12">
        <v>1</v>
      </c>
      <c r="AC172" s="12">
        <v>0</v>
      </c>
      <c r="AD172" s="15">
        <f t="shared" si="89"/>
        <v>5878.824</v>
      </c>
      <c r="AE172" s="12">
        <v>1</v>
      </c>
      <c r="AF172" s="12">
        <v>2.04</v>
      </c>
      <c r="AG172" s="12">
        <v>0.98</v>
      </c>
      <c r="AH172" s="35">
        <f t="shared" si="90"/>
        <v>2.9992</v>
      </c>
      <c r="AI172" s="12">
        <v>0.9</v>
      </c>
      <c r="AJ172" s="10">
        <v>0.5</v>
      </c>
      <c r="AK172" s="41">
        <f t="shared" si="91"/>
        <v>7934.29602336</v>
      </c>
      <c r="AU172" s="12">
        <v>40871</v>
      </c>
      <c r="AV172" s="13">
        <v>0.168</v>
      </c>
      <c r="AW172" s="12">
        <v>1</v>
      </c>
      <c r="AX172" s="12">
        <v>0</v>
      </c>
      <c r="AY172" s="15">
        <f t="shared" si="92"/>
        <v>6866.328</v>
      </c>
      <c r="AZ172" s="12">
        <v>1</v>
      </c>
      <c r="BA172" s="12">
        <v>2.04</v>
      </c>
      <c r="BB172" s="12">
        <v>0.98</v>
      </c>
      <c r="BC172" s="35">
        <f t="shared" si="93"/>
        <v>2.9992</v>
      </c>
      <c r="BD172" s="12">
        <v>0.9</v>
      </c>
      <c r="BE172" s="10">
        <v>0.5</v>
      </c>
      <c r="BF172" s="41">
        <f t="shared" si="94"/>
        <v>9267.07092192</v>
      </c>
      <c r="BP172" s="12">
        <v>40871</v>
      </c>
      <c r="BQ172" s="13">
        <v>0.1989</v>
      </c>
      <c r="BR172" s="12">
        <v>1</v>
      </c>
      <c r="BS172" s="12">
        <v>0</v>
      </c>
      <c r="BT172" s="15">
        <f t="shared" si="95"/>
        <v>8129.2419</v>
      </c>
      <c r="BU172" s="12">
        <v>1</v>
      </c>
      <c r="BV172" s="12">
        <v>2.84</v>
      </c>
      <c r="BW172" s="12">
        <v>0.98</v>
      </c>
      <c r="BX172" s="35">
        <f t="shared" si="96"/>
        <v>3.7832</v>
      </c>
      <c r="BY172" s="12">
        <v>0.9</v>
      </c>
      <c r="BZ172" s="10">
        <v>0.5</v>
      </c>
      <c r="CA172" s="41">
        <f t="shared" si="97"/>
        <v>13839.546580236</v>
      </c>
    </row>
    <row r="173" s="1" customFormat="1" customHeight="1" spans="26:83">
      <c r="Z173" s="12">
        <v>34993</v>
      </c>
      <c r="AA173" s="13">
        <v>0.168</v>
      </c>
      <c r="AB173" s="12">
        <v>1</v>
      </c>
      <c r="AC173" s="12">
        <v>0</v>
      </c>
      <c r="AD173" s="15">
        <f t="shared" si="89"/>
        <v>5878.824</v>
      </c>
      <c r="AE173" s="12">
        <v>1</v>
      </c>
      <c r="AF173" s="12">
        <v>2.04</v>
      </c>
      <c r="AG173" s="12">
        <v>0.98</v>
      </c>
      <c r="AH173" s="35">
        <f t="shared" si="90"/>
        <v>2.9992</v>
      </c>
      <c r="AI173" s="12">
        <v>0.9</v>
      </c>
      <c r="AJ173" s="10">
        <v>0.5</v>
      </c>
      <c r="AK173" s="41">
        <f t="shared" si="91"/>
        <v>7934.29602336</v>
      </c>
      <c r="AU173" s="12">
        <v>40871</v>
      </c>
      <c r="AV173" s="13">
        <v>0.168</v>
      </c>
      <c r="AW173" s="12">
        <v>1</v>
      </c>
      <c r="AX173" s="12">
        <v>0</v>
      </c>
      <c r="AY173" s="15">
        <f t="shared" si="92"/>
        <v>6866.328</v>
      </c>
      <c r="AZ173" s="12">
        <v>1</v>
      </c>
      <c r="BA173" s="12">
        <v>2.04</v>
      </c>
      <c r="BB173" s="12">
        <v>0.98</v>
      </c>
      <c r="BC173" s="35">
        <f t="shared" si="93"/>
        <v>2.9992</v>
      </c>
      <c r="BD173" s="12">
        <v>0.9</v>
      </c>
      <c r="BE173" s="10">
        <v>0.5</v>
      </c>
      <c r="BF173" s="41">
        <f t="shared" si="94"/>
        <v>9267.07092192</v>
      </c>
      <c r="BP173" s="12">
        <v>40871</v>
      </c>
      <c r="BQ173" s="13">
        <v>0.1989</v>
      </c>
      <c r="BR173" s="12">
        <v>1</v>
      </c>
      <c r="BS173" s="12">
        <v>0</v>
      </c>
      <c r="BT173" s="15">
        <f t="shared" si="95"/>
        <v>8129.2419</v>
      </c>
      <c r="BU173" s="12">
        <v>1</v>
      </c>
      <c r="BV173" s="12">
        <v>2.84</v>
      </c>
      <c r="BW173" s="12">
        <v>0.98</v>
      </c>
      <c r="BX173" s="35">
        <f t="shared" si="96"/>
        <v>3.7832</v>
      </c>
      <c r="BY173" s="12">
        <v>0.9</v>
      </c>
      <c r="BZ173" s="10">
        <v>0.5</v>
      </c>
      <c r="CA173" s="41">
        <f t="shared" si="97"/>
        <v>13839.546580236</v>
      </c>
    </row>
    <row r="174" s="1" customFormat="1" customHeight="1" spans="26:83">
      <c r="Z174" s="12">
        <v>34993</v>
      </c>
      <c r="AA174" s="13">
        <v>0.168</v>
      </c>
      <c r="AB174" s="12">
        <v>1</v>
      </c>
      <c r="AC174" s="12">
        <v>0</v>
      </c>
      <c r="AD174" s="15">
        <f t="shared" si="89"/>
        <v>5878.824</v>
      </c>
      <c r="AE174" s="12">
        <v>1</v>
      </c>
      <c r="AF174" s="12">
        <v>2.04</v>
      </c>
      <c r="AG174" s="12">
        <v>0.98</v>
      </c>
      <c r="AH174" s="35">
        <f t="shared" si="90"/>
        <v>2.9992</v>
      </c>
      <c r="AI174" s="12">
        <v>0.9</v>
      </c>
      <c r="AJ174" s="10">
        <v>0.5</v>
      </c>
      <c r="AK174" s="41">
        <f t="shared" si="91"/>
        <v>7934.29602336</v>
      </c>
      <c r="AU174" s="12">
        <v>40871</v>
      </c>
      <c r="AV174" s="13">
        <v>0.168</v>
      </c>
      <c r="AW174" s="12">
        <v>1</v>
      </c>
      <c r="AX174" s="12">
        <v>0</v>
      </c>
      <c r="AY174" s="15">
        <f t="shared" si="92"/>
        <v>6866.328</v>
      </c>
      <c r="AZ174" s="12">
        <v>1</v>
      </c>
      <c r="BA174" s="12">
        <v>2.04</v>
      </c>
      <c r="BB174" s="12">
        <v>0.98</v>
      </c>
      <c r="BC174" s="35">
        <f t="shared" si="93"/>
        <v>2.9992</v>
      </c>
      <c r="BD174" s="12">
        <v>0.9</v>
      </c>
      <c r="BE174" s="10">
        <v>0.5</v>
      </c>
      <c r="BF174" s="41">
        <f t="shared" si="94"/>
        <v>9267.07092192</v>
      </c>
      <c r="BP174" s="12">
        <v>40871</v>
      </c>
      <c r="BQ174" s="13">
        <v>0.1989</v>
      </c>
      <c r="BR174" s="12">
        <v>1</v>
      </c>
      <c r="BS174" s="12">
        <v>0</v>
      </c>
      <c r="BT174" s="15">
        <f t="shared" si="95"/>
        <v>8129.2419</v>
      </c>
      <c r="BU174" s="12">
        <v>1</v>
      </c>
      <c r="BV174" s="12">
        <v>2.84</v>
      </c>
      <c r="BW174" s="12">
        <v>0.98</v>
      </c>
      <c r="BX174" s="35">
        <f t="shared" si="96"/>
        <v>3.7832</v>
      </c>
      <c r="BY174" s="12">
        <v>0.9</v>
      </c>
      <c r="BZ174" s="10">
        <v>0.5</v>
      </c>
      <c r="CA174" s="41">
        <f t="shared" si="97"/>
        <v>13839.546580236</v>
      </c>
    </row>
    <row r="175" s="1" customFormat="1" customHeight="1" spans="26:83">
      <c r="Z175" s="12">
        <v>34993</v>
      </c>
      <c r="AA175" s="13">
        <v>0.3</v>
      </c>
      <c r="AB175" s="12">
        <v>1</v>
      </c>
      <c r="AC175" s="12">
        <v>0</v>
      </c>
      <c r="AD175" s="15">
        <f t="shared" si="89"/>
        <v>10497.9</v>
      </c>
      <c r="AE175" s="12">
        <v>1</v>
      </c>
      <c r="AF175" s="12">
        <v>2.04</v>
      </c>
      <c r="AG175" s="12">
        <v>0.98</v>
      </c>
      <c r="AH175" s="35">
        <f t="shared" si="90"/>
        <v>2.9992</v>
      </c>
      <c r="AI175" s="12">
        <v>0.9</v>
      </c>
      <c r="AJ175" s="10">
        <v>0.5</v>
      </c>
      <c r="AK175" s="41">
        <f t="shared" si="91"/>
        <v>14168.385756</v>
      </c>
      <c r="AU175" s="12">
        <v>40871</v>
      </c>
      <c r="AV175" s="13">
        <v>0.3</v>
      </c>
      <c r="AW175" s="12">
        <v>1</v>
      </c>
      <c r="AX175" s="12">
        <v>0</v>
      </c>
      <c r="AY175" s="15">
        <f t="shared" si="92"/>
        <v>12261.3</v>
      </c>
      <c r="AZ175" s="12">
        <v>1</v>
      </c>
      <c r="BA175" s="12">
        <v>2.04</v>
      </c>
      <c r="BB175" s="12">
        <v>0.98</v>
      </c>
      <c r="BC175" s="35">
        <f t="shared" si="93"/>
        <v>2.9992</v>
      </c>
      <c r="BD175" s="12">
        <v>0.9</v>
      </c>
      <c r="BE175" s="10">
        <v>0.5</v>
      </c>
      <c r="BF175" s="41">
        <f t="shared" si="94"/>
        <v>16548.340932</v>
      </c>
      <c r="BP175" s="12">
        <v>40871</v>
      </c>
      <c r="BQ175" s="13">
        <v>0.355</v>
      </c>
      <c r="BR175" s="12">
        <v>1</v>
      </c>
      <c r="BS175" s="12">
        <v>0</v>
      </c>
      <c r="BT175" s="15">
        <f t="shared" si="95"/>
        <v>14509.205</v>
      </c>
      <c r="BU175" s="12">
        <v>1</v>
      </c>
      <c r="BV175" s="12">
        <v>2.84</v>
      </c>
      <c r="BW175" s="12">
        <v>0.98</v>
      </c>
      <c r="BX175" s="35">
        <f t="shared" si="96"/>
        <v>3.7832</v>
      </c>
      <c r="BY175" s="12">
        <v>0.9</v>
      </c>
      <c r="BZ175" s="10">
        <v>0.5</v>
      </c>
      <c r="CA175" s="41">
        <f t="shared" si="97"/>
        <v>24701.0509602</v>
      </c>
    </row>
    <row r="176" s="1" customFormat="1" customHeight="1" spans="26:83">
      <c r="Z176" s="12">
        <v>34993</v>
      </c>
      <c r="AA176" s="13">
        <v>0.58</v>
      </c>
      <c r="AB176" s="12">
        <v>1</v>
      </c>
      <c r="AC176" s="12">
        <v>0</v>
      </c>
      <c r="AD176" s="15">
        <f t="shared" si="89"/>
        <v>20295.94</v>
      </c>
      <c r="AE176" s="12">
        <v>1</v>
      </c>
      <c r="AF176" s="12">
        <v>2.04</v>
      </c>
      <c r="AG176" s="12">
        <v>0.98</v>
      </c>
      <c r="AH176" s="35">
        <f t="shared" si="90"/>
        <v>2.9992</v>
      </c>
      <c r="AI176" s="12">
        <v>0.9</v>
      </c>
      <c r="AJ176" s="10">
        <v>0.5</v>
      </c>
      <c r="AK176" s="41">
        <f t="shared" si="91"/>
        <v>27392.2124616</v>
      </c>
      <c r="AU176" s="12">
        <v>40871</v>
      </c>
      <c r="AV176" s="13">
        <v>0.58</v>
      </c>
      <c r="AW176" s="12">
        <v>1</v>
      </c>
      <c r="AX176" s="12">
        <v>0</v>
      </c>
      <c r="AY176" s="15">
        <f t="shared" si="92"/>
        <v>23705.18</v>
      </c>
      <c r="AZ176" s="12">
        <v>1</v>
      </c>
      <c r="BA176" s="12">
        <v>2.04</v>
      </c>
      <c r="BB176" s="12">
        <v>0.98</v>
      </c>
      <c r="BC176" s="35">
        <f t="shared" si="93"/>
        <v>2.9992</v>
      </c>
      <c r="BD176" s="12">
        <v>0.9</v>
      </c>
      <c r="BE176" s="10">
        <v>0.5</v>
      </c>
      <c r="BF176" s="41">
        <f t="shared" si="94"/>
        <v>31993.4591352</v>
      </c>
      <c r="BP176" s="12">
        <v>40871</v>
      </c>
      <c r="BQ176" s="13">
        <v>0.6851</v>
      </c>
      <c r="BR176" s="12">
        <v>1</v>
      </c>
      <c r="BS176" s="12">
        <v>0</v>
      </c>
      <c r="BT176" s="15">
        <f t="shared" si="95"/>
        <v>28000.7221</v>
      </c>
      <c r="BU176" s="12">
        <v>1</v>
      </c>
      <c r="BV176" s="12">
        <v>2.84</v>
      </c>
      <c r="BW176" s="12">
        <v>0.98</v>
      </c>
      <c r="BX176" s="35">
        <f t="shared" si="96"/>
        <v>3.7832</v>
      </c>
      <c r="BY176" s="12">
        <v>0.9</v>
      </c>
      <c r="BZ176" s="10">
        <v>0.5</v>
      </c>
      <c r="CA176" s="41">
        <f t="shared" si="97"/>
        <v>47669.549331924</v>
      </c>
    </row>
    <row r="177" s="1" customFormat="1" customHeight="1" spans="1:83">
      <c r="Z177" s="42" t="s">
        <v>48</v>
      </c>
      <c r="AA177" s="43"/>
      <c r="AB177" s="43"/>
      <c r="AC177" s="43"/>
      <c r="AD177" s="43"/>
      <c r="AE177" s="43"/>
      <c r="AF177" s="43"/>
      <c r="AG177" s="38">
        <f>SUM(AK167:AK176)</f>
        <v>105034.96640448</v>
      </c>
      <c r="AH177" s="38"/>
      <c r="AI177" s="38"/>
      <c r="AJ177" s="38"/>
      <c r="AK177" s="38"/>
      <c r="AU177" s="42" t="s">
        <v>48</v>
      </c>
      <c r="AV177" s="43"/>
      <c r="AW177" s="43"/>
      <c r="AX177" s="43"/>
      <c r="AY177" s="43"/>
      <c r="AZ177" s="43"/>
      <c r="BA177" s="43"/>
      <c r="BB177" s="38">
        <f>SUM(BF167:BF176)</f>
        <v>122678.36744256</v>
      </c>
      <c r="BC177" s="38"/>
      <c r="BD177" s="38"/>
      <c r="BE177" s="38"/>
      <c r="BF177" s="38"/>
      <c r="BP177" s="42" t="s">
        <v>48</v>
      </c>
      <c r="BQ177" s="43"/>
      <c r="BR177" s="43"/>
      <c r="BS177" s="43"/>
      <c r="BT177" s="43"/>
      <c r="BU177" s="43"/>
      <c r="BV177" s="43"/>
      <c r="BW177" s="38">
        <f>SUM(CA167:CA176)</f>
        <v>183086.972934012</v>
      </c>
      <c r="BX177" s="38"/>
      <c r="BY177" s="38"/>
      <c r="BZ177" s="38"/>
      <c r="CA177" s="38"/>
    </row>
    <row r="178" s="1" customFormat="1" customHeight="1" spans="1:83">
      <c r="Z178" s="43"/>
      <c r="AA178" s="43"/>
      <c r="AB178" s="43"/>
      <c r="AC178" s="43"/>
      <c r="AD178" s="43"/>
      <c r="AE178" s="43"/>
      <c r="AF178" s="43"/>
      <c r="AG178" s="38"/>
      <c r="AH178" s="38"/>
      <c r="AI178" s="38"/>
      <c r="AJ178" s="38"/>
      <c r="AK178" s="38"/>
      <c r="AU178" s="43"/>
      <c r="AV178" s="43"/>
      <c r="AW178" s="43"/>
      <c r="AX178" s="43"/>
      <c r="AY178" s="43"/>
      <c r="AZ178" s="43"/>
      <c r="BA178" s="43"/>
      <c r="BB178" s="38"/>
      <c r="BC178" s="38"/>
      <c r="BD178" s="38"/>
      <c r="BE178" s="38"/>
      <c r="BF178" s="38"/>
      <c r="BP178" s="43"/>
      <c r="BQ178" s="43"/>
      <c r="BR178" s="43"/>
      <c r="BS178" s="43"/>
      <c r="BT178" s="43"/>
      <c r="BU178" s="43"/>
      <c r="BV178" s="43"/>
      <c r="BW178" s="38"/>
      <c r="BX178" s="38"/>
      <c r="BY178" s="38"/>
      <c r="BZ178" s="38"/>
      <c r="CA178" s="38"/>
    </row>
    <row r="179" s="1" customFormat="1" customHeight="1" spans="1:83">
      <c r="Z179" s="43"/>
      <c r="AA179" s="43"/>
      <c r="AB179" s="43"/>
      <c r="AC179" s="43"/>
      <c r="AD179" s="43"/>
      <c r="AE179" s="43"/>
      <c r="AF179" s="43"/>
      <c r="AG179" s="38"/>
      <c r="AH179" s="38"/>
      <c r="AI179" s="38"/>
      <c r="AJ179" s="38"/>
      <c r="AK179" s="38"/>
      <c r="AU179" s="43"/>
      <c r="AV179" s="43"/>
      <c r="AW179" s="43"/>
      <c r="AX179" s="43"/>
      <c r="AY179" s="43"/>
      <c r="AZ179" s="43"/>
      <c r="BA179" s="43"/>
      <c r="BB179" s="38"/>
      <c r="BC179" s="38"/>
      <c r="BD179" s="38"/>
      <c r="BE179" s="38"/>
      <c r="BF179" s="38"/>
      <c r="BP179" s="43"/>
      <c r="BQ179" s="43"/>
      <c r="BR179" s="43"/>
      <c r="BS179" s="43"/>
      <c r="BT179" s="43"/>
      <c r="BU179" s="43"/>
      <c r="BV179" s="43"/>
      <c r="BW179" s="38"/>
      <c r="BX179" s="38"/>
      <c r="BY179" s="38"/>
      <c r="BZ179" s="38"/>
      <c r="CA179" s="38"/>
    </row>
    <row r="183" s="1" customFormat="1" customHeight="1" spans="1:83">
      <c r="A183" s="2" t="s">
        <v>69</v>
      </c>
      <c r="B183" s="2"/>
      <c r="C183" s="2"/>
      <c r="D183" s="2"/>
      <c r="E183" s="3" t="s">
        <v>1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 t="s">
        <v>70</v>
      </c>
      <c r="V183" s="2"/>
      <c r="W183" s="2"/>
      <c r="X183" s="2"/>
      <c r="Y183" s="2"/>
      <c r="Z183" s="3" t="s">
        <v>3</v>
      </c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2" t="s">
        <v>71</v>
      </c>
      <c r="AQ183" s="2"/>
      <c r="AR183" s="2"/>
      <c r="AS183" s="2"/>
      <c r="AT183" s="2"/>
      <c r="AU183" s="3" t="s">
        <v>3</v>
      </c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2" t="s">
        <v>72</v>
      </c>
      <c r="BL183" s="2"/>
      <c r="BM183" s="2"/>
      <c r="BN183" s="2"/>
      <c r="BO183" s="2"/>
      <c r="BP183" s="3" t="s">
        <v>3</v>
      </c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</row>
    <row r="184" s="1" customFormat="1" customHeight="1" spans="1:83">
      <c r="A184" s="2"/>
      <c r="B184" s="2"/>
      <c r="C184" s="2"/>
      <c r="D184" s="2"/>
      <c r="E184" s="4" t="s">
        <v>6</v>
      </c>
      <c r="F184" s="5"/>
      <c r="G184" s="5"/>
      <c r="H184" s="5"/>
      <c r="I184" s="6"/>
      <c r="J184" s="7" t="s">
        <v>7</v>
      </c>
      <c r="K184" s="7"/>
      <c r="L184" s="7"/>
      <c r="M184" s="7"/>
      <c r="N184" s="8" t="s">
        <v>8</v>
      </c>
      <c r="O184" s="9" t="s">
        <v>9</v>
      </c>
      <c r="P184" s="9"/>
      <c r="Q184" s="9"/>
      <c r="R184" s="10" t="s">
        <v>10</v>
      </c>
      <c r="S184" s="8" t="s">
        <v>11</v>
      </c>
      <c r="T184" s="11" t="s">
        <v>12</v>
      </c>
      <c r="U184" s="2"/>
      <c r="V184" s="2"/>
      <c r="W184" s="2"/>
      <c r="X184" s="2"/>
      <c r="Y184" s="2"/>
      <c r="Z184" s="4" t="s">
        <v>6</v>
      </c>
      <c r="AA184" s="5"/>
      <c r="AB184" s="5"/>
      <c r="AC184" s="5"/>
      <c r="AD184" s="6"/>
      <c r="AE184" s="7" t="s">
        <v>7</v>
      </c>
      <c r="AF184" s="7"/>
      <c r="AG184" s="7"/>
      <c r="AH184" s="7"/>
      <c r="AI184" s="8" t="s">
        <v>8</v>
      </c>
      <c r="AJ184" s="9" t="s">
        <v>9</v>
      </c>
      <c r="AK184" s="9"/>
      <c r="AL184" s="9"/>
      <c r="AM184" s="10" t="s">
        <v>10</v>
      </c>
      <c r="AN184" s="8" t="s">
        <v>11</v>
      </c>
      <c r="AO184" s="11" t="s">
        <v>12</v>
      </c>
      <c r="AP184" s="2"/>
      <c r="AQ184" s="2"/>
      <c r="AR184" s="2"/>
      <c r="AS184" s="2"/>
      <c r="AT184" s="2"/>
      <c r="AU184" s="4" t="s">
        <v>6</v>
      </c>
      <c r="AV184" s="5"/>
      <c r="AW184" s="5"/>
      <c r="AX184" s="5"/>
      <c r="AY184" s="6"/>
      <c r="AZ184" s="7" t="s">
        <v>7</v>
      </c>
      <c r="BA184" s="7"/>
      <c r="BB184" s="7"/>
      <c r="BC184" s="7"/>
      <c r="BD184" s="8" t="s">
        <v>8</v>
      </c>
      <c r="BE184" s="9" t="s">
        <v>9</v>
      </c>
      <c r="BF184" s="9"/>
      <c r="BG184" s="9"/>
      <c r="BH184" s="10" t="s">
        <v>10</v>
      </c>
      <c r="BI184" s="8" t="s">
        <v>11</v>
      </c>
      <c r="BJ184" s="11" t="s">
        <v>12</v>
      </c>
      <c r="BK184" s="2"/>
      <c r="BL184" s="2"/>
      <c r="BM184" s="2"/>
      <c r="BN184" s="2"/>
      <c r="BO184" s="2"/>
      <c r="BP184" s="4" t="s">
        <v>6</v>
      </c>
      <c r="BQ184" s="5"/>
      <c r="BR184" s="5"/>
      <c r="BS184" s="5"/>
      <c r="BT184" s="6"/>
      <c r="BU184" s="7" t="s">
        <v>7</v>
      </c>
      <c r="BV184" s="7"/>
      <c r="BW184" s="7"/>
      <c r="BX184" s="7"/>
      <c r="BY184" s="8" t="s">
        <v>8</v>
      </c>
      <c r="BZ184" s="9" t="s">
        <v>9</v>
      </c>
      <c r="CA184" s="9"/>
      <c r="CB184" s="9"/>
      <c r="CC184" s="10" t="s">
        <v>10</v>
      </c>
      <c r="CD184" s="8" t="s">
        <v>11</v>
      </c>
      <c r="CE184" s="11" t="s">
        <v>12</v>
      </c>
    </row>
    <row r="185" s="1" customFormat="1" customHeight="1" spans="1:83">
      <c r="A185" s="1" t="s">
        <v>13</v>
      </c>
      <c r="B185" s="1" t="s">
        <v>14</v>
      </c>
      <c r="D185" s="1" t="s">
        <v>15</v>
      </c>
      <c r="E185" s="12" t="s">
        <v>16</v>
      </c>
      <c r="F185" s="12" t="s">
        <v>17</v>
      </c>
      <c r="G185" s="13" t="s">
        <v>18</v>
      </c>
      <c r="H185" s="14" t="s">
        <v>19</v>
      </c>
      <c r="I185" s="15" t="s">
        <v>6</v>
      </c>
      <c r="J185" s="12" t="s">
        <v>20</v>
      </c>
      <c r="K185" s="12" t="s">
        <v>16</v>
      </c>
      <c r="L185" s="12" t="s">
        <v>21</v>
      </c>
      <c r="M185" s="7" t="s">
        <v>22</v>
      </c>
      <c r="N185" s="16"/>
      <c r="O185" s="12" t="s">
        <v>23</v>
      </c>
      <c r="P185" s="12" t="s">
        <v>24</v>
      </c>
      <c r="Q185" s="9" t="s">
        <v>25</v>
      </c>
      <c r="R185" s="10" t="s">
        <v>26</v>
      </c>
      <c r="S185" s="16"/>
      <c r="T185" s="17"/>
      <c r="U185" s="1" t="s">
        <v>13</v>
      </c>
      <c r="V185" s="1" t="s">
        <v>14</v>
      </c>
      <c r="W185" s="1" t="s">
        <v>27</v>
      </c>
      <c r="X185" s="1" t="s">
        <v>28</v>
      </c>
      <c r="Y185" s="1" t="s">
        <v>15</v>
      </c>
      <c r="Z185" s="12" t="s">
        <v>16</v>
      </c>
      <c r="AA185" s="12" t="s">
        <v>17</v>
      </c>
      <c r="AB185" s="13" t="s">
        <v>18</v>
      </c>
      <c r="AC185" s="14" t="s">
        <v>19</v>
      </c>
      <c r="AD185" s="15" t="s">
        <v>6</v>
      </c>
      <c r="AE185" s="12" t="s">
        <v>20</v>
      </c>
      <c r="AF185" s="12" t="s">
        <v>16</v>
      </c>
      <c r="AG185" s="12" t="s">
        <v>21</v>
      </c>
      <c r="AH185" s="7" t="s">
        <v>22</v>
      </c>
      <c r="AI185" s="16"/>
      <c r="AJ185" s="12" t="s">
        <v>23</v>
      </c>
      <c r="AK185" s="12" t="s">
        <v>24</v>
      </c>
      <c r="AL185" s="9" t="s">
        <v>25</v>
      </c>
      <c r="AM185" s="10" t="s">
        <v>26</v>
      </c>
      <c r="AN185" s="16"/>
      <c r="AO185" s="17"/>
      <c r="AP185" s="1" t="s">
        <v>13</v>
      </c>
      <c r="AQ185" s="1" t="s">
        <v>14</v>
      </c>
      <c r="AR185" s="1" t="s">
        <v>27</v>
      </c>
      <c r="AS185" s="1" t="s">
        <v>28</v>
      </c>
      <c r="AT185" s="1" t="s">
        <v>15</v>
      </c>
      <c r="AU185" s="12" t="s">
        <v>16</v>
      </c>
      <c r="AV185" s="12" t="s">
        <v>17</v>
      </c>
      <c r="AW185" s="13" t="s">
        <v>18</v>
      </c>
      <c r="AX185" s="14" t="s">
        <v>19</v>
      </c>
      <c r="AY185" s="15" t="s">
        <v>6</v>
      </c>
      <c r="AZ185" s="12" t="s">
        <v>20</v>
      </c>
      <c r="BA185" s="12" t="s">
        <v>16</v>
      </c>
      <c r="BB185" s="12" t="s">
        <v>21</v>
      </c>
      <c r="BC185" s="7" t="s">
        <v>22</v>
      </c>
      <c r="BD185" s="16"/>
      <c r="BE185" s="12" t="s">
        <v>23</v>
      </c>
      <c r="BF185" s="12" t="s">
        <v>24</v>
      </c>
      <c r="BG185" s="9" t="s">
        <v>25</v>
      </c>
      <c r="BH185" s="10" t="s">
        <v>26</v>
      </c>
      <c r="BI185" s="16"/>
      <c r="BJ185" s="17"/>
      <c r="BK185" s="1" t="s">
        <v>13</v>
      </c>
      <c r="BL185" s="1" t="s">
        <v>14</v>
      </c>
      <c r="BM185" s="1" t="s">
        <v>27</v>
      </c>
      <c r="BN185" s="1" t="s">
        <v>28</v>
      </c>
      <c r="BO185" s="1" t="s">
        <v>15</v>
      </c>
      <c r="BP185" s="12" t="s">
        <v>16</v>
      </c>
      <c r="BQ185" s="12" t="s">
        <v>17</v>
      </c>
      <c r="BR185" s="13" t="s">
        <v>18</v>
      </c>
      <c r="BS185" s="14" t="s">
        <v>19</v>
      </c>
      <c r="BT185" s="15" t="s">
        <v>6</v>
      </c>
      <c r="BU185" s="12" t="s">
        <v>20</v>
      </c>
      <c r="BV185" s="12" t="s">
        <v>16</v>
      </c>
      <c r="BW185" s="12" t="s">
        <v>21</v>
      </c>
      <c r="BX185" s="7" t="s">
        <v>22</v>
      </c>
      <c r="BY185" s="16"/>
      <c r="BZ185" s="12" t="s">
        <v>23</v>
      </c>
      <c r="CA185" s="12" t="s">
        <v>24</v>
      </c>
      <c r="CB185" s="9" t="s">
        <v>25</v>
      </c>
      <c r="CC185" s="10" t="s">
        <v>26</v>
      </c>
      <c r="CD185" s="16"/>
      <c r="CE185" s="17"/>
    </row>
    <row r="186" s="1" customFormat="1" customHeight="1" spans="1:83">
      <c r="A186" s="18">
        <f>M204</f>
        <v>4484252.01857071</v>
      </c>
      <c r="B186" s="18">
        <f>J223</f>
        <v>292433.45796364</v>
      </c>
      <c r="D186" s="18">
        <v>18</v>
      </c>
      <c r="E186" s="12">
        <v>1394</v>
      </c>
      <c r="F186" s="12">
        <v>2.328</v>
      </c>
      <c r="G186" s="13">
        <v>1.28</v>
      </c>
      <c r="H186" s="14">
        <v>1.24</v>
      </c>
      <c r="I186" s="15">
        <f t="shared" ref="I186:I203" si="98">E186*F186*G186*H186</f>
        <v>5150.8322304</v>
      </c>
      <c r="J186" s="12">
        <v>1</v>
      </c>
      <c r="K186" s="12">
        <v>1394</v>
      </c>
      <c r="L186" s="12">
        <v>1.36</v>
      </c>
      <c r="M186" s="19">
        <f t="shared" ref="M186:M203" si="99">1+6*K186/(K186+2000)+L186</f>
        <v>4.82434885091338</v>
      </c>
      <c r="N186" s="20">
        <v>11872</v>
      </c>
      <c r="O186" s="12">
        <v>0.99</v>
      </c>
      <c r="P186" s="12">
        <v>3.41</v>
      </c>
      <c r="Q186" s="9">
        <f t="shared" ref="Q186:Q203" si="100">1+O186*P186</f>
        <v>4.3759</v>
      </c>
      <c r="R186" s="10">
        <v>1.225</v>
      </c>
      <c r="S186" s="20">
        <v>1</v>
      </c>
      <c r="T186" s="21">
        <f t="shared" ref="T186:T203" si="101">((I186*J186*M186)+N186)*Q186*R186*S186</f>
        <v>196844.300392617</v>
      </c>
      <c r="U186" s="18">
        <f>AH204</f>
        <v>4590566.61438101</v>
      </c>
      <c r="V186" s="18">
        <f>AE253</f>
        <v>275056.09666269</v>
      </c>
      <c r="W186" s="18">
        <f>AH234</f>
        <v>1260163.34732731</v>
      </c>
      <c r="X186" s="18">
        <f>AG269</f>
        <v>105034.96640448</v>
      </c>
      <c r="Y186" s="18">
        <v>18</v>
      </c>
      <c r="Z186" s="12">
        <v>1454</v>
      </c>
      <c r="AA186" s="12">
        <v>2.328</v>
      </c>
      <c r="AB186" s="13">
        <v>1.35</v>
      </c>
      <c r="AC186" s="14">
        <v>1.4</v>
      </c>
      <c r="AD186" s="15">
        <f t="shared" ref="AD186:AD203" si="102">Z186*AA186*AB186*AC186</f>
        <v>6397.48368</v>
      </c>
      <c r="AE186" s="12">
        <v>1</v>
      </c>
      <c r="AF186" s="12">
        <v>1454</v>
      </c>
      <c r="AG186" s="12">
        <v>1.63</v>
      </c>
      <c r="AH186" s="19">
        <f t="shared" ref="AH186:AH203" si="103">1+6*AF186/(AF186+2000)+AG186</f>
        <v>5.15576722640417</v>
      </c>
      <c r="AI186" s="20">
        <v>11872</v>
      </c>
      <c r="AJ186" s="12">
        <v>0.99</v>
      </c>
      <c r="AK186" s="12">
        <v>3.41</v>
      </c>
      <c r="AL186" s="9">
        <f t="shared" ref="AL186:AL203" si="104">1+AJ186*AK186</f>
        <v>4.3759</v>
      </c>
      <c r="AM186" s="10">
        <v>1.225</v>
      </c>
      <c r="AN186" s="20">
        <v>1</v>
      </c>
      <c r="AO186" s="21">
        <f t="shared" ref="AO186:AO203" si="105">((AD186*AE186*AH186)+AI186)*AL186*AM186*AN186</f>
        <v>240449.239361734</v>
      </c>
      <c r="AP186" s="18">
        <f>BC204</f>
        <v>5458366.80496128</v>
      </c>
      <c r="AQ186" s="18">
        <f>AZ253</f>
        <v>294218.384422305</v>
      </c>
      <c r="AR186" s="18">
        <f>BC234</f>
        <v>1958376.41151697</v>
      </c>
      <c r="AS186" s="18">
        <f>BB269</f>
        <v>122678.36744256</v>
      </c>
      <c r="AT186" s="18">
        <v>18</v>
      </c>
      <c r="AU186" s="12">
        <v>1597</v>
      </c>
      <c r="AV186" s="12">
        <v>2.328</v>
      </c>
      <c r="AW186" s="13">
        <v>1.35</v>
      </c>
      <c r="AX186" s="14">
        <v>1.4</v>
      </c>
      <c r="AY186" s="15">
        <f t="shared" ref="AY186:AY203" si="106">AU186*AV186*AW186*AX186</f>
        <v>7026.67224</v>
      </c>
      <c r="AZ186" s="12">
        <v>1</v>
      </c>
      <c r="BA186" s="12">
        <v>1597</v>
      </c>
      <c r="BB186" s="12">
        <v>1.63</v>
      </c>
      <c r="BC186" s="19">
        <f t="shared" ref="BC186:BC203" si="107">1+6*BA186/(BA186+2000)+BB186</f>
        <v>5.29388657214345</v>
      </c>
      <c r="BD186" s="20">
        <v>11872</v>
      </c>
      <c r="BE186" s="12">
        <v>0.99</v>
      </c>
      <c r="BF186" s="12">
        <v>3.41</v>
      </c>
      <c r="BG186" s="9">
        <f t="shared" ref="BG186:BG203" si="108">1+BE186*BF186</f>
        <v>4.3759</v>
      </c>
      <c r="BH186" s="10">
        <v>1.225</v>
      </c>
      <c r="BI186" s="22">
        <v>1.085</v>
      </c>
      <c r="BJ186" s="21">
        <f t="shared" ref="BJ186:BJ203" si="109">((AY186*AZ186*BC186)+BD186)*BG186*BH186*BI186</f>
        <v>285399.274840135</v>
      </c>
      <c r="BK186" s="18">
        <f>BX204</f>
        <v>7223138.76490718</v>
      </c>
      <c r="BL186" s="18">
        <f>BU253</f>
        <v>348532.338558705</v>
      </c>
      <c r="BM186" s="18">
        <f>BX234</f>
        <v>3039057.655926</v>
      </c>
      <c r="BN186" s="18">
        <f>BW269</f>
        <v>183086.972934012</v>
      </c>
      <c r="BO186" s="18">
        <v>18</v>
      </c>
      <c r="BP186" s="12">
        <v>1597</v>
      </c>
      <c r="BQ186" s="12">
        <v>2.328</v>
      </c>
      <c r="BR186" s="13">
        <v>1.35</v>
      </c>
      <c r="BS186" s="14">
        <v>1.4</v>
      </c>
      <c r="BT186" s="15">
        <f t="shared" ref="BT186:BT203" si="110">BP186*BQ186*BR186*BS186</f>
        <v>7026.67224</v>
      </c>
      <c r="BU186" s="12">
        <v>1</v>
      </c>
      <c r="BV186" s="12">
        <v>1597</v>
      </c>
      <c r="BW186" s="12">
        <v>1.72</v>
      </c>
      <c r="BX186" s="19">
        <f t="shared" ref="BX186:BX203" si="111">1+6*BV186/(BV186+2000)+BW186</f>
        <v>5.38388657214345</v>
      </c>
      <c r="BY186" s="20">
        <v>11872</v>
      </c>
      <c r="BZ186" s="12">
        <v>0.99</v>
      </c>
      <c r="CA186" s="12">
        <v>4.21</v>
      </c>
      <c r="CB186" s="9">
        <f t="shared" ref="CB186:CB203" si="112">1+BZ186*CA186</f>
        <v>5.1679</v>
      </c>
      <c r="CC186" s="10">
        <v>1.225</v>
      </c>
      <c r="CD186" s="20">
        <v>1.2</v>
      </c>
      <c r="CE186" s="21">
        <f t="shared" ref="CE186:CE203" si="113">((BT186*BU186*BX186)+BY186)*CB186*CC186*CD186</f>
        <v>377582.925186656</v>
      </c>
    </row>
    <row r="187" s="1" customFormat="1" customHeight="1" spans="1:83">
      <c r="A187" s="23" t="s">
        <v>29</v>
      </c>
      <c r="B187" s="23"/>
      <c r="C187" s="24" t="s">
        <v>30</v>
      </c>
      <c r="D187" s="24"/>
      <c r="E187" s="12">
        <v>1394</v>
      </c>
      <c r="F187" s="12">
        <v>2.328</v>
      </c>
      <c r="G187" s="13">
        <v>1.28</v>
      </c>
      <c r="H187" s="14">
        <v>1.24</v>
      </c>
      <c r="I187" s="15">
        <f t="shared" si="98"/>
        <v>5150.8322304</v>
      </c>
      <c r="J187" s="12">
        <v>1</v>
      </c>
      <c r="K187" s="12">
        <v>1394</v>
      </c>
      <c r="L187" s="12">
        <v>1.36</v>
      </c>
      <c r="M187" s="19">
        <f t="shared" si="99"/>
        <v>4.82434885091338</v>
      </c>
      <c r="N187" s="20">
        <v>11872</v>
      </c>
      <c r="O187" s="12">
        <v>0.99</v>
      </c>
      <c r="P187" s="12">
        <v>3.41</v>
      </c>
      <c r="Q187" s="9">
        <f t="shared" si="100"/>
        <v>4.3759</v>
      </c>
      <c r="R187" s="10">
        <v>1.225</v>
      </c>
      <c r="S187" s="20">
        <v>1</v>
      </c>
      <c r="T187" s="21">
        <f t="shared" si="101"/>
        <v>196844.300392617</v>
      </c>
      <c r="U187" s="23" t="s">
        <v>29</v>
      </c>
      <c r="V187" s="23"/>
      <c r="W187" s="23"/>
      <c r="X187" s="24" t="s">
        <v>30</v>
      </c>
      <c r="Y187" s="24"/>
      <c r="Z187" s="12">
        <v>1454</v>
      </c>
      <c r="AA187" s="12">
        <v>2.328</v>
      </c>
      <c r="AB187" s="13">
        <v>1.35</v>
      </c>
      <c r="AC187" s="14">
        <v>1.4</v>
      </c>
      <c r="AD187" s="15">
        <f t="shared" si="102"/>
        <v>6397.48368</v>
      </c>
      <c r="AE187" s="12">
        <v>1</v>
      </c>
      <c r="AF187" s="12">
        <v>1454</v>
      </c>
      <c r="AG187" s="12">
        <v>1.63</v>
      </c>
      <c r="AH187" s="19">
        <f t="shared" si="103"/>
        <v>5.15576722640417</v>
      </c>
      <c r="AI187" s="20">
        <v>11872</v>
      </c>
      <c r="AJ187" s="12">
        <v>0.99</v>
      </c>
      <c r="AK187" s="12">
        <v>3.41</v>
      </c>
      <c r="AL187" s="9">
        <f t="shared" si="104"/>
        <v>4.3759</v>
      </c>
      <c r="AM187" s="10">
        <v>1.225</v>
      </c>
      <c r="AN187" s="20">
        <v>1</v>
      </c>
      <c r="AO187" s="21">
        <f t="shared" si="105"/>
        <v>240449.239361734</v>
      </c>
      <c r="AP187" s="23" t="s">
        <v>29</v>
      </c>
      <c r="AQ187" s="23"/>
      <c r="AR187" s="23"/>
      <c r="AS187" s="24" t="s">
        <v>30</v>
      </c>
      <c r="AT187" s="24"/>
      <c r="AU187" s="12">
        <v>1597</v>
      </c>
      <c r="AV187" s="12">
        <v>2.328</v>
      </c>
      <c r="AW187" s="13">
        <v>1.35</v>
      </c>
      <c r="AX187" s="14">
        <v>1.4</v>
      </c>
      <c r="AY187" s="15">
        <f t="shared" si="106"/>
        <v>7026.67224</v>
      </c>
      <c r="AZ187" s="12">
        <v>1</v>
      </c>
      <c r="BA187" s="12">
        <v>1597</v>
      </c>
      <c r="BB187" s="12">
        <v>1.63</v>
      </c>
      <c r="BC187" s="19">
        <f t="shared" si="107"/>
        <v>5.29388657214345</v>
      </c>
      <c r="BD187" s="20">
        <v>11872</v>
      </c>
      <c r="BE187" s="12">
        <v>0.99</v>
      </c>
      <c r="BF187" s="12">
        <v>3.41</v>
      </c>
      <c r="BG187" s="9">
        <f t="shared" si="108"/>
        <v>4.3759</v>
      </c>
      <c r="BH187" s="10">
        <v>1.225</v>
      </c>
      <c r="BI187" s="22">
        <v>1.085</v>
      </c>
      <c r="BJ187" s="21">
        <f t="shared" si="109"/>
        <v>285399.274840135</v>
      </c>
      <c r="BK187" s="23" t="s">
        <v>29</v>
      </c>
      <c r="BL187" s="23"/>
      <c r="BM187" s="23"/>
      <c r="BN187" s="24" t="s">
        <v>30</v>
      </c>
      <c r="BO187" s="24"/>
      <c r="BP187" s="12">
        <v>1597</v>
      </c>
      <c r="BQ187" s="12">
        <v>2.328</v>
      </c>
      <c r="BR187" s="13">
        <v>1.35</v>
      </c>
      <c r="BS187" s="14">
        <v>1.4</v>
      </c>
      <c r="BT187" s="15">
        <f t="shared" si="110"/>
        <v>7026.67224</v>
      </c>
      <c r="BU187" s="12">
        <v>1</v>
      </c>
      <c r="BV187" s="12">
        <v>1597</v>
      </c>
      <c r="BW187" s="12">
        <v>1.72</v>
      </c>
      <c r="BX187" s="19">
        <f t="shared" si="111"/>
        <v>5.38388657214345</v>
      </c>
      <c r="BY187" s="20">
        <v>11872</v>
      </c>
      <c r="BZ187" s="12">
        <v>0.99</v>
      </c>
      <c r="CA187" s="12">
        <v>4.21</v>
      </c>
      <c r="CB187" s="9">
        <f t="shared" si="112"/>
        <v>5.1679</v>
      </c>
      <c r="CC187" s="10">
        <v>1.225</v>
      </c>
      <c r="CD187" s="20">
        <v>1.2</v>
      </c>
      <c r="CE187" s="21">
        <f t="shared" si="113"/>
        <v>377582.925186656</v>
      </c>
    </row>
    <row r="188" s="1" customFormat="1" customHeight="1" spans="1:83">
      <c r="A188" s="23"/>
      <c r="B188" s="23"/>
      <c r="C188" s="24"/>
      <c r="D188" s="24"/>
      <c r="E188" s="12">
        <v>1394</v>
      </c>
      <c r="F188" s="12">
        <v>2.904</v>
      </c>
      <c r="G188" s="13">
        <v>1.28</v>
      </c>
      <c r="H188" s="14">
        <v>1.24</v>
      </c>
      <c r="I188" s="15">
        <f t="shared" si="98"/>
        <v>6425.2649472</v>
      </c>
      <c r="J188" s="12">
        <v>1</v>
      </c>
      <c r="K188" s="12">
        <v>1394</v>
      </c>
      <c r="L188" s="12">
        <v>1.36</v>
      </c>
      <c r="M188" s="19">
        <f t="shared" si="99"/>
        <v>4.82434885091338</v>
      </c>
      <c r="N188" s="20">
        <v>11872</v>
      </c>
      <c r="O188" s="12">
        <v>0.99</v>
      </c>
      <c r="P188" s="12">
        <v>3.41</v>
      </c>
      <c r="Q188" s="9">
        <f t="shared" si="100"/>
        <v>4.3759</v>
      </c>
      <c r="R188" s="10">
        <v>1.225</v>
      </c>
      <c r="S188" s="20">
        <v>1</v>
      </c>
      <c r="T188" s="21">
        <f t="shared" si="101"/>
        <v>229802.167158626</v>
      </c>
      <c r="U188" s="23"/>
      <c r="V188" s="23"/>
      <c r="W188" s="23"/>
      <c r="X188" s="24"/>
      <c r="Y188" s="24"/>
      <c r="Z188" s="12">
        <v>1454</v>
      </c>
      <c r="AA188" s="12">
        <v>2.904</v>
      </c>
      <c r="AB188" s="13">
        <v>1.35</v>
      </c>
      <c r="AC188" s="14">
        <v>1.4</v>
      </c>
      <c r="AD188" s="15">
        <f t="shared" si="102"/>
        <v>7980.36624</v>
      </c>
      <c r="AE188" s="12">
        <v>1</v>
      </c>
      <c r="AF188" s="12">
        <v>1454</v>
      </c>
      <c r="AG188" s="12">
        <v>1.63</v>
      </c>
      <c r="AH188" s="19">
        <f t="shared" si="103"/>
        <v>5.15576722640417</v>
      </c>
      <c r="AI188" s="20">
        <v>11872</v>
      </c>
      <c r="AJ188" s="12">
        <v>0.99</v>
      </c>
      <c r="AK188" s="12">
        <v>3.41</v>
      </c>
      <c r="AL188" s="9">
        <f t="shared" si="104"/>
        <v>4.3759</v>
      </c>
      <c r="AM188" s="10">
        <v>1.225</v>
      </c>
      <c r="AN188" s="20">
        <v>1</v>
      </c>
      <c r="AO188" s="21">
        <f t="shared" si="105"/>
        <v>284195.9570067</v>
      </c>
      <c r="AP188" s="23"/>
      <c r="AQ188" s="23"/>
      <c r="AR188" s="23"/>
      <c r="AS188" s="24"/>
      <c r="AT188" s="24"/>
      <c r="AU188" s="12">
        <v>1597</v>
      </c>
      <c r="AV188" s="12">
        <v>2.904</v>
      </c>
      <c r="AW188" s="13">
        <v>1.35</v>
      </c>
      <c r="AX188" s="14">
        <v>1.4</v>
      </c>
      <c r="AY188" s="15">
        <f t="shared" si="106"/>
        <v>8765.23032</v>
      </c>
      <c r="AZ188" s="12">
        <v>1</v>
      </c>
      <c r="BA188" s="12">
        <v>1597</v>
      </c>
      <c r="BB188" s="12">
        <v>1.63</v>
      </c>
      <c r="BC188" s="19">
        <f t="shared" si="107"/>
        <v>5.29388657214345</v>
      </c>
      <c r="BD188" s="20">
        <v>11872</v>
      </c>
      <c r="BE188" s="12">
        <v>0.99</v>
      </c>
      <c r="BF188" s="12">
        <v>3.41</v>
      </c>
      <c r="BG188" s="9">
        <f t="shared" si="108"/>
        <v>4.3759</v>
      </c>
      <c r="BH188" s="10">
        <v>1.225</v>
      </c>
      <c r="BI188" s="22">
        <v>1.085</v>
      </c>
      <c r="BJ188" s="21">
        <f t="shared" si="109"/>
        <v>338929.25114661</v>
      </c>
      <c r="BK188" s="23"/>
      <c r="BL188" s="23"/>
      <c r="BM188" s="23"/>
      <c r="BN188" s="24"/>
      <c r="BO188" s="24"/>
      <c r="BP188" s="12">
        <v>1597</v>
      </c>
      <c r="BQ188" s="12">
        <v>2.904</v>
      </c>
      <c r="BR188" s="13">
        <v>1.35</v>
      </c>
      <c r="BS188" s="14">
        <v>1.4</v>
      </c>
      <c r="BT188" s="15">
        <f t="shared" si="110"/>
        <v>8765.23032</v>
      </c>
      <c r="BU188" s="12">
        <v>1</v>
      </c>
      <c r="BV188" s="12">
        <v>1597</v>
      </c>
      <c r="BW188" s="12">
        <v>1.72</v>
      </c>
      <c r="BX188" s="19">
        <f t="shared" si="111"/>
        <v>5.38388657214345</v>
      </c>
      <c r="BY188" s="20">
        <v>11872</v>
      </c>
      <c r="BZ188" s="12">
        <v>0.99</v>
      </c>
      <c r="CA188" s="12">
        <v>4.21</v>
      </c>
      <c r="CB188" s="9">
        <f t="shared" si="112"/>
        <v>5.1679</v>
      </c>
      <c r="CC188" s="10">
        <v>1.225</v>
      </c>
      <c r="CD188" s="20">
        <v>1.2</v>
      </c>
      <c r="CE188" s="21">
        <f t="shared" si="113"/>
        <v>448690.610444551</v>
      </c>
    </row>
    <row r="189" s="1" customFormat="1" customHeight="1" spans="1:83">
      <c r="A189" s="25">
        <f>A186+B186</f>
        <v>4776685.47653435</v>
      </c>
      <c r="B189" s="25"/>
      <c r="C189" s="26">
        <f>A189/D186</f>
        <v>265371.415363019</v>
      </c>
      <c r="D189" s="26"/>
      <c r="E189" s="12">
        <v>1594</v>
      </c>
      <c r="F189" s="12">
        <v>2.328</v>
      </c>
      <c r="G189" s="13">
        <v>1.28</v>
      </c>
      <c r="H189" s="14">
        <v>1.4</v>
      </c>
      <c r="I189" s="15">
        <f t="shared" si="98"/>
        <v>6649.810944</v>
      </c>
      <c r="J189" s="12">
        <v>1</v>
      </c>
      <c r="K189" s="12">
        <v>1594</v>
      </c>
      <c r="L189" s="12">
        <v>1.36</v>
      </c>
      <c r="M189" s="19">
        <f t="shared" si="99"/>
        <v>5.02110183639399</v>
      </c>
      <c r="N189" s="20">
        <v>11872</v>
      </c>
      <c r="O189" s="12">
        <v>0.99</v>
      </c>
      <c r="P189" s="12">
        <v>3.41</v>
      </c>
      <c r="Q189" s="9">
        <f t="shared" si="100"/>
        <v>4.3759</v>
      </c>
      <c r="R189" s="10">
        <v>1.225</v>
      </c>
      <c r="S189" s="20">
        <v>1</v>
      </c>
      <c r="T189" s="21">
        <f t="shared" si="101"/>
        <v>242622.598080257</v>
      </c>
      <c r="U189" s="25">
        <f>SUM(U186:X186)</f>
        <v>6230821.02477549</v>
      </c>
      <c r="V189" s="25"/>
      <c r="W189" s="25"/>
      <c r="X189" s="26">
        <f>U189/Y186</f>
        <v>346156.723598639</v>
      </c>
      <c r="Y189" s="26"/>
      <c r="Z189" s="12">
        <v>1454</v>
      </c>
      <c r="AA189" s="12">
        <v>2.328</v>
      </c>
      <c r="AB189" s="13">
        <v>1.35</v>
      </c>
      <c r="AC189" s="14">
        <v>1.4</v>
      </c>
      <c r="AD189" s="15">
        <f t="shared" si="102"/>
        <v>6397.48368</v>
      </c>
      <c r="AE189" s="12">
        <v>1</v>
      </c>
      <c r="AF189" s="12">
        <v>1454</v>
      </c>
      <c r="AG189" s="12">
        <v>1.63</v>
      </c>
      <c r="AH189" s="19">
        <f t="shared" si="103"/>
        <v>5.15576722640417</v>
      </c>
      <c r="AI189" s="20">
        <v>11872</v>
      </c>
      <c r="AJ189" s="12">
        <v>0.99</v>
      </c>
      <c r="AK189" s="12">
        <v>3.41</v>
      </c>
      <c r="AL189" s="9">
        <f t="shared" si="104"/>
        <v>4.3759</v>
      </c>
      <c r="AM189" s="10">
        <v>1.225</v>
      </c>
      <c r="AN189" s="20">
        <v>1</v>
      </c>
      <c r="AO189" s="21">
        <f t="shared" si="105"/>
        <v>240449.239361734</v>
      </c>
      <c r="AP189" s="25">
        <f>SUM(AP186:AS186)</f>
        <v>7833639.96834311</v>
      </c>
      <c r="AQ189" s="25"/>
      <c r="AR189" s="25"/>
      <c r="AS189" s="26">
        <f>AP189/AT186</f>
        <v>435202.220463506</v>
      </c>
      <c r="AT189" s="26"/>
      <c r="AU189" s="12">
        <v>1597</v>
      </c>
      <c r="AV189" s="12">
        <v>2.328</v>
      </c>
      <c r="AW189" s="13">
        <v>1.35</v>
      </c>
      <c r="AX189" s="14">
        <v>1.4</v>
      </c>
      <c r="AY189" s="15">
        <f t="shared" si="106"/>
        <v>7026.67224</v>
      </c>
      <c r="AZ189" s="12">
        <v>1</v>
      </c>
      <c r="BA189" s="12">
        <v>1597</v>
      </c>
      <c r="BB189" s="12">
        <v>1.63</v>
      </c>
      <c r="BC189" s="19">
        <f t="shared" si="107"/>
        <v>5.29388657214345</v>
      </c>
      <c r="BD189" s="20">
        <v>11872</v>
      </c>
      <c r="BE189" s="12">
        <v>0.99</v>
      </c>
      <c r="BF189" s="12">
        <v>3.41</v>
      </c>
      <c r="BG189" s="9">
        <f t="shared" si="108"/>
        <v>4.3759</v>
      </c>
      <c r="BH189" s="10">
        <v>1.225</v>
      </c>
      <c r="BI189" s="22">
        <v>1.085</v>
      </c>
      <c r="BJ189" s="21">
        <f t="shared" si="109"/>
        <v>285399.274840135</v>
      </c>
      <c r="BK189" s="25">
        <f>SUM(BK186:BN186)</f>
        <v>10793815.7323259</v>
      </c>
      <c r="BL189" s="25"/>
      <c r="BM189" s="25"/>
      <c r="BN189" s="26">
        <f>BK189/BO186</f>
        <v>599656.429573661</v>
      </c>
      <c r="BO189" s="26"/>
      <c r="BP189" s="12">
        <v>1597</v>
      </c>
      <c r="BQ189" s="12">
        <v>2.328</v>
      </c>
      <c r="BR189" s="13">
        <v>1.35</v>
      </c>
      <c r="BS189" s="14">
        <v>1.4</v>
      </c>
      <c r="BT189" s="15">
        <f t="shared" si="110"/>
        <v>7026.67224</v>
      </c>
      <c r="BU189" s="12">
        <v>1</v>
      </c>
      <c r="BV189" s="12">
        <v>1597</v>
      </c>
      <c r="BW189" s="12">
        <v>1.72</v>
      </c>
      <c r="BX189" s="19">
        <f t="shared" si="111"/>
        <v>5.38388657214345</v>
      </c>
      <c r="BY189" s="20">
        <v>11872</v>
      </c>
      <c r="BZ189" s="12">
        <v>0.99</v>
      </c>
      <c r="CA189" s="12">
        <v>4.21</v>
      </c>
      <c r="CB189" s="9">
        <f t="shared" si="112"/>
        <v>5.1679</v>
      </c>
      <c r="CC189" s="10">
        <v>1.225</v>
      </c>
      <c r="CD189" s="20">
        <v>1.2</v>
      </c>
      <c r="CE189" s="21">
        <f t="shared" si="113"/>
        <v>377582.925186656</v>
      </c>
    </row>
    <row r="190" s="1" customFormat="1" customHeight="1" spans="1:83">
      <c r="A190" s="25"/>
      <c r="B190" s="25"/>
      <c r="C190" s="26"/>
      <c r="D190" s="26"/>
      <c r="E190" s="12">
        <v>1594</v>
      </c>
      <c r="F190" s="12">
        <v>2.328</v>
      </c>
      <c r="G190" s="13">
        <v>1.28</v>
      </c>
      <c r="H190" s="14">
        <v>1.4</v>
      </c>
      <c r="I190" s="15">
        <f t="shared" si="98"/>
        <v>6649.810944</v>
      </c>
      <c r="J190" s="12">
        <v>1</v>
      </c>
      <c r="K190" s="12">
        <v>1594</v>
      </c>
      <c r="L190" s="12">
        <v>1.36</v>
      </c>
      <c r="M190" s="19">
        <f t="shared" si="99"/>
        <v>5.02110183639399</v>
      </c>
      <c r="N190" s="20">
        <v>11872</v>
      </c>
      <c r="O190" s="12">
        <v>0.99</v>
      </c>
      <c r="P190" s="12">
        <v>3.41</v>
      </c>
      <c r="Q190" s="9">
        <f t="shared" si="100"/>
        <v>4.3759</v>
      </c>
      <c r="R190" s="10">
        <v>1.225</v>
      </c>
      <c r="S190" s="20">
        <v>1</v>
      </c>
      <c r="T190" s="21">
        <f t="shared" si="101"/>
        <v>242622.598080257</v>
      </c>
      <c r="U190" s="25"/>
      <c r="V190" s="25"/>
      <c r="W190" s="25"/>
      <c r="X190" s="26"/>
      <c r="Y190" s="26"/>
      <c r="Z190" s="12">
        <v>1454</v>
      </c>
      <c r="AA190" s="12">
        <v>2.328</v>
      </c>
      <c r="AB190" s="13">
        <v>1.35</v>
      </c>
      <c r="AC190" s="14">
        <v>1.4</v>
      </c>
      <c r="AD190" s="15">
        <f t="shared" si="102"/>
        <v>6397.48368</v>
      </c>
      <c r="AE190" s="12">
        <v>1</v>
      </c>
      <c r="AF190" s="12">
        <v>1454</v>
      </c>
      <c r="AG190" s="12">
        <v>1.63</v>
      </c>
      <c r="AH190" s="19">
        <f t="shared" si="103"/>
        <v>5.15576722640417</v>
      </c>
      <c r="AI190" s="20">
        <v>11872</v>
      </c>
      <c r="AJ190" s="12">
        <v>0.99</v>
      </c>
      <c r="AK190" s="12">
        <v>3.41</v>
      </c>
      <c r="AL190" s="9">
        <f t="shared" si="104"/>
        <v>4.3759</v>
      </c>
      <c r="AM190" s="10">
        <v>1.225</v>
      </c>
      <c r="AN190" s="20">
        <v>1</v>
      </c>
      <c r="AO190" s="21">
        <f t="shared" si="105"/>
        <v>240449.239361734</v>
      </c>
      <c r="AP190" s="25"/>
      <c r="AQ190" s="25"/>
      <c r="AR190" s="25"/>
      <c r="AS190" s="26"/>
      <c r="AT190" s="26"/>
      <c r="AU190" s="12">
        <v>1597</v>
      </c>
      <c r="AV190" s="12">
        <v>2.328</v>
      </c>
      <c r="AW190" s="13">
        <v>1.35</v>
      </c>
      <c r="AX190" s="14">
        <v>1.4</v>
      </c>
      <c r="AY190" s="15">
        <f t="shared" si="106"/>
        <v>7026.67224</v>
      </c>
      <c r="AZ190" s="12">
        <v>1</v>
      </c>
      <c r="BA190" s="12">
        <v>1597</v>
      </c>
      <c r="BB190" s="12">
        <v>1.63</v>
      </c>
      <c r="BC190" s="19">
        <f t="shared" si="107"/>
        <v>5.29388657214345</v>
      </c>
      <c r="BD190" s="20">
        <v>11872</v>
      </c>
      <c r="BE190" s="12">
        <v>0.99</v>
      </c>
      <c r="BF190" s="12">
        <v>3.41</v>
      </c>
      <c r="BG190" s="9">
        <f t="shared" si="108"/>
        <v>4.3759</v>
      </c>
      <c r="BH190" s="10">
        <v>1.225</v>
      </c>
      <c r="BI190" s="22">
        <v>1.085</v>
      </c>
      <c r="BJ190" s="21">
        <f t="shared" si="109"/>
        <v>285399.274840135</v>
      </c>
      <c r="BK190" s="25"/>
      <c r="BL190" s="25"/>
      <c r="BM190" s="25"/>
      <c r="BN190" s="26"/>
      <c r="BO190" s="26"/>
      <c r="BP190" s="12">
        <v>1597</v>
      </c>
      <c r="BQ190" s="12">
        <v>2.328</v>
      </c>
      <c r="BR190" s="13">
        <v>1.35</v>
      </c>
      <c r="BS190" s="14">
        <v>1.4</v>
      </c>
      <c r="BT190" s="15">
        <f t="shared" si="110"/>
        <v>7026.67224</v>
      </c>
      <c r="BU190" s="12">
        <v>1</v>
      </c>
      <c r="BV190" s="12">
        <v>1597</v>
      </c>
      <c r="BW190" s="12">
        <v>1.72</v>
      </c>
      <c r="BX190" s="19">
        <f t="shared" si="111"/>
        <v>5.38388657214345</v>
      </c>
      <c r="BY190" s="20">
        <v>11872</v>
      </c>
      <c r="BZ190" s="12">
        <v>0.99</v>
      </c>
      <c r="CA190" s="12">
        <v>4.21</v>
      </c>
      <c r="CB190" s="9">
        <f t="shared" si="112"/>
        <v>5.1679</v>
      </c>
      <c r="CC190" s="10">
        <v>1.225</v>
      </c>
      <c r="CD190" s="20">
        <v>1.2</v>
      </c>
      <c r="CE190" s="21">
        <f t="shared" si="113"/>
        <v>377582.925186656</v>
      </c>
    </row>
    <row r="191" s="1" customFormat="1" customHeight="1" spans="1:83">
      <c r="A191"/>
      <c r="B191"/>
      <c r="C191"/>
      <c r="D191"/>
      <c r="E191" s="12">
        <v>1594</v>
      </c>
      <c r="F191" s="12">
        <v>2.904</v>
      </c>
      <c r="G191" s="13">
        <v>1.28</v>
      </c>
      <c r="H191" s="14">
        <v>1.4</v>
      </c>
      <c r="I191" s="15">
        <f t="shared" si="98"/>
        <v>8295.124992</v>
      </c>
      <c r="J191" s="12">
        <v>1</v>
      </c>
      <c r="K191" s="12">
        <v>1594</v>
      </c>
      <c r="L191" s="12">
        <v>1.36</v>
      </c>
      <c r="M191" s="19">
        <f t="shared" si="99"/>
        <v>5.02110183639399</v>
      </c>
      <c r="N191" s="20">
        <v>11872</v>
      </c>
      <c r="O191" s="12">
        <v>0.99</v>
      </c>
      <c r="P191" s="12">
        <v>3.41</v>
      </c>
      <c r="Q191" s="9">
        <f t="shared" si="100"/>
        <v>4.3759</v>
      </c>
      <c r="R191" s="10">
        <v>1.225</v>
      </c>
      <c r="S191" s="20">
        <v>1</v>
      </c>
      <c r="T191" s="21">
        <f t="shared" si="101"/>
        <v>286907.053964856</v>
      </c>
      <c r="U191" s="27"/>
      <c r="V191" s="27"/>
      <c r="W191" s="27"/>
      <c r="X191" s="27"/>
      <c r="Y191" s="27"/>
      <c r="Z191" s="12">
        <v>1454</v>
      </c>
      <c r="AA191" s="12">
        <v>2.904</v>
      </c>
      <c r="AB191" s="13">
        <v>1.35</v>
      </c>
      <c r="AC191" s="14">
        <v>1.4</v>
      </c>
      <c r="AD191" s="15">
        <f t="shared" si="102"/>
        <v>7980.36624</v>
      </c>
      <c r="AE191" s="12">
        <v>1</v>
      </c>
      <c r="AF191" s="12">
        <v>1454</v>
      </c>
      <c r="AG191" s="12">
        <v>1.63</v>
      </c>
      <c r="AH191" s="19">
        <f t="shared" si="103"/>
        <v>5.15576722640417</v>
      </c>
      <c r="AI191" s="20">
        <v>11872</v>
      </c>
      <c r="AJ191" s="12">
        <v>0.99</v>
      </c>
      <c r="AK191" s="12">
        <v>3.41</v>
      </c>
      <c r="AL191" s="9">
        <f t="shared" si="104"/>
        <v>4.3759</v>
      </c>
      <c r="AM191" s="10">
        <v>1.225</v>
      </c>
      <c r="AN191" s="20">
        <v>1</v>
      </c>
      <c r="AO191" s="21">
        <f t="shared" si="105"/>
        <v>284195.9570067</v>
      </c>
      <c r="AP191" s="27"/>
      <c r="AQ191" s="27"/>
      <c r="AR191" s="27"/>
      <c r="AS191" s="27"/>
      <c r="AT191" s="27"/>
      <c r="AU191" s="12">
        <v>1597</v>
      </c>
      <c r="AV191" s="12">
        <v>2.904</v>
      </c>
      <c r="AW191" s="13">
        <v>1.35</v>
      </c>
      <c r="AX191" s="14">
        <v>1.4</v>
      </c>
      <c r="AY191" s="15">
        <f t="shared" si="106"/>
        <v>8765.23032</v>
      </c>
      <c r="AZ191" s="12">
        <v>1</v>
      </c>
      <c r="BA191" s="12">
        <v>1597</v>
      </c>
      <c r="BB191" s="12">
        <v>1.63</v>
      </c>
      <c r="BC191" s="19">
        <f t="shared" si="107"/>
        <v>5.29388657214345</v>
      </c>
      <c r="BD191" s="20">
        <v>11872</v>
      </c>
      <c r="BE191" s="12">
        <v>0.99</v>
      </c>
      <c r="BF191" s="12">
        <v>3.41</v>
      </c>
      <c r="BG191" s="9">
        <f t="shared" si="108"/>
        <v>4.3759</v>
      </c>
      <c r="BH191" s="10">
        <v>1.225</v>
      </c>
      <c r="BI191" s="22">
        <v>1.085</v>
      </c>
      <c r="BJ191" s="21">
        <f t="shared" si="109"/>
        <v>338929.25114661</v>
      </c>
      <c r="BK191" s="27"/>
      <c r="BL191" s="27"/>
      <c r="BM191" s="27"/>
      <c r="BN191" s="27"/>
      <c r="BO191" s="27"/>
      <c r="BP191" s="12">
        <v>1597</v>
      </c>
      <c r="BQ191" s="12">
        <v>2.904</v>
      </c>
      <c r="BR191" s="13">
        <v>1.35</v>
      </c>
      <c r="BS191" s="14">
        <v>1.4</v>
      </c>
      <c r="BT191" s="15">
        <f t="shared" si="110"/>
        <v>8765.23032</v>
      </c>
      <c r="BU191" s="12">
        <v>1</v>
      </c>
      <c r="BV191" s="12">
        <v>1597</v>
      </c>
      <c r="BW191" s="12">
        <v>1.72</v>
      </c>
      <c r="BX191" s="19">
        <f t="shared" si="111"/>
        <v>5.38388657214345</v>
      </c>
      <c r="BY191" s="20">
        <v>11872</v>
      </c>
      <c r="BZ191" s="12">
        <v>0.99</v>
      </c>
      <c r="CA191" s="12">
        <v>4.21</v>
      </c>
      <c r="CB191" s="9">
        <f t="shared" si="112"/>
        <v>5.1679</v>
      </c>
      <c r="CC191" s="10">
        <v>1.225</v>
      </c>
      <c r="CD191" s="20">
        <v>1.2</v>
      </c>
      <c r="CE191" s="21">
        <f t="shared" si="113"/>
        <v>448690.610444551</v>
      </c>
    </row>
    <row r="192" s="1" customFormat="1" customHeight="1" spans="1:83">
      <c r="E192" s="12">
        <v>1594</v>
      </c>
      <c r="F192" s="12">
        <v>2.328</v>
      </c>
      <c r="G192" s="13">
        <v>1.28</v>
      </c>
      <c r="H192" s="14">
        <v>1.4</v>
      </c>
      <c r="I192" s="15">
        <f t="shared" si="98"/>
        <v>6649.810944</v>
      </c>
      <c r="J192" s="12">
        <v>1</v>
      </c>
      <c r="K192" s="12">
        <v>1594</v>
      </c>
      <c r="L192" s="12">
        <v>1.36</v>
      </c>
      <c r="M192" s="19">
        <f t="shared" si="99"/>
        <v>5.02110183639399</v>
      </c>
      <c r="N192" s="20">
        <v>11872</v>
      </c>
      <c r="O192" s="12">
        <v>0.99</v>
      </c>
      <c r="P192" s="12">
        <v>3.41</v>
      </c>
      <c r="Q192" s="9">
        <f t="shared" si="100"/>
        <v>4.3759</v>
      </c>
      <c r="R192" s="10">
        <v>1.225</v>
      </c>
      <c r="S192" s="20">
        <v>1</v>
      </c>
      <c r="T192" s="21">
        <f t="shared" si="101"/>
        <v>242622.598080257</v>
      </c>
      <c r="U192" s="27"/>
      <c r="V192" s="27"/>
      <c r="W192" s="27"/>
      <c r="X192" s="27"/>
      <c r="Y192" s="27"/>
      <c r="Z192" s="12">
        <v>1454</v>
      </c>
      <c r="AA192" s="12">
        <v>2.328</v>
      </c>
      <c r="AB192" s="13">
        <v>1.35</v>
      </c>
      <c r="AC192" s="14">
        <v>1.4</v>
      </c>
      <c r="AD192" s="15">
        <f t="shared" si="102"/>
        <v>6397.48368</v>
      </c>
      <c r="AE192" s="12">
        <v>1</v>
      </c>
      <c r="AF192" s="12">
        <v>1454</v>
      </c>
      <c r="AG192" s="12">
        <v>1.63</v>
      </c>
      <c r="AH192" s="19">
        <f t="shared" si="103"/>
        <v>5.15576722640417</v>
      </c>
      <c r="AI192" s="20">
        <v>11872</v>
      </c>
      <c r="AJ192" s="12">
        <v>0.99</v>
      </c>
      <c r="AK192" s="12">
        <v>3.41</v>
      </c>
      <c r="AL192" s="9">
        <f t="shared" si="104"/>
        <v>4.3759</v>
      </c>
      <c r="AM192" s="10">
        <v>1.225</v>
      </c>
      <c r="AN192" s="20">
        <v>1</v>
      </c>
      <c r="AO192" s="21">
        <f t="shared" si="105"/>
        <v>240449.239361734</v>
      </c>
      <c r="AP192" s="27"/>
      <c r="AQ192" s="27"/>
      <c r="AR192" s="27"/>
      <c r="AS192" s="27"/>
      <c r="AT192" s="27"/>
      <c r="AU192" s="12">
        <v>1597</v>
      </c>
      <c r="AV192" s="12">
        <v>2.328</v>
      </c>
      <c r="AW192" s="13">
        <v>1.35</v>
      </c>
      <c r="AX192" s="14">
        <v>1.4</v>
      </c>
      <c r="AY192" s="15">
        <f t="shared" si="106"/>
        <v>7026.67224</v>
      </c>
      <c r="AZ192" s="12">
        <v>1</v>
      </c>
      <c r="BA192" s="12">
        <v>1597</v>
      </c>
      <c r="BB192" s="12">
        <v>1.63</v>
      </c>
      <c r="BC192" s="19">
        <f t="shared" si="107"/>
        <v>5.29388657214345</v>
      </c>
      <c r="BD192" s="20">
        <v>11872</v>
      </c>
      <c r="BE192" s="12">
        <v>0.99</v>
      </c>
      <c r="BF192" s="12">
        <v>3.41</v>
      </c>
      <c r="BG192" s="9">
        <f t="shared" si="108"/>
        <v>4.3759</v>
      </c>
      <c r="BH192" s="10">
        <v>1.225</v>
      </c>
      <c r="BI192" s="22">
        <v>1.085</v>
      </c>
      <c r="BJ192" s="21">
        <f t="shared" si="109"/>
        <v>285399.274840135</v>
      </c>
      <c r="BK192" s="27"/>
      <c r="BL192" s="27"/>
      <c r="BM192" s="27"/>
      <c r="BN192" s="27"/>
      <c r="BO192" s="27"/>
      <c r="BP192" s="12">
        <v>1597</v>
      </c>
      <c r="BQ192" s="12">
        <v>2.328</v>
      </c>
      <c r="BR192" s="13">
        <v>1.35</v>
      </c>
      <c r="BS192" s="14">
        <v>1.4</v>
      </c>
      <c r="BT192" s="15">
        <f t="shared" si="110"/>
        <v>7026.67224</v>
      </c>
      <c r="BU192" s="12">
        <v>1</v>
      </c>
      <c r="BV192" s="12">
        <v>1597</v>
      </c>
      <c r="BW192" s="12">
        <v>1.72</v>
      </c>
      <c r="BX192" s="19">
        <f t="shared" si="111"/>
        <v>5.38388657214345</v>
      </c>
      <c r="BY192" s="20">
        <v>11872</v>
      </c>
      <c r="BZ192" s="12">
        <v>0.99</v>
      </c>
      <c r="CA192" s="12">
        <v>4.21</v>
      </c>
      <c r="CB192" s="9">
        <f t="shared" si="112"/>
        <v>5.1679</v>
      </c>
      <c r="CC192" s="10">
        <v>1.225</v>
      </c>
      <c r="CD192" s="20">
        <v>1.2</v>
      </c>
      <c r="CE192" s="21">
        <f t="shared" si="113"/>
        <v>377582.925186656</v>
      </c>
    </row>
    <row r="193" s="1" customFormat="1" customHeight="1" spans="5:83">
      <c r="E193" s="12">
        <v>1594</v>
      </c>
      <c r="F193" s="12">
        <v>2.328</v>
      </c>
      <c r="G193" s="13">
        <v>1.28</v>
      </c>
      <c r="H193" s="14">
        <v>1.4</v>
      </c>
      <c r="I193" s="15">
        <f t="shared" si="98"/>
        <v>6649.810944</v>
      </c>
      <c r="J193" s="12">
        <v>1</v>
      </c>
      <c r="K193" s="12">
        <v>1594</v>
      </c>
      <c r="L193" s="12">
        <v>1.36</v>
      </c>
      <c r="M193" s="19">
        <f t="shared" si="99"/>
        <v>5.02110183639399</v>
      </c>
      <c r="N193" s="20">
        <v>11872</v>
      </c>
      <c r="O193" s="12">
        <v>0.99</v>
      </c>
      <c r="P193" s="12">
        <v>3.41</v>
      </c>
      <c r="Q193" s="9">
        <f t="shared" si="100"/>
        <v>4.3759</v>
      </c>
      <c r="R193" s="10">
        <v>1.225</v>
      </c>
      <c r="S193" s="20">
        <v>1</v>
      </c>
      <c r="T193" s="21">
        <f t="shared" si="101"/>
        <v>242622.598080257</v>
      </c>
      <c r="Z193" s="12">
        <v>1454</v>
      </c>
      <c r="AA193" s="12">
        <v>2.328</v>
      </c>
      <c r="AB193" s="13">
        <v>1.35</v>
      </c>
      <c r="AC193" s="14">
        <v>1.4</v>
      </c>
      <c r="AD193" s="15">
        <f t="shared" si="102"/>
        <v>6397.48368</v>
      </c>
      <c r="AE193" s="12">
        <v>1</v>
      </c>
      <c r="AF193" s="12">
        <v>1454</v>
      </c>
      <c r="AG193" s="12">
        <v>1.63</v>
      </c>
      <c r="AH193" s="19">
        <f t="shared" si="103"/>
        <v>5.15576722640417</v>
      </c>
      <c r="AI193" s="20">
        <v>11872</v>
      </c>
      <c r="AJ193" s="12">
        <v>0.99</v>
      </c>
      <c r="AK193" s="12">
        <v>3.41</v>
      </c>
      <c r="AL193" s="9">
        <f t="shared" si="104"/>
        <v>4.3759</v>
      </c>
      <c r="AM193" s="10">
        <v>1.225</v>
      </c>
      <c r="AN193" s="20">
        <v>1</v>
      </c>
      <c r="AO193" s="21">
        <f t="shared" si="105"/>
        <v>240449.239361734</v>
      </c>
      <c r="AU193" s="12">
        <v>1597</v>
      </c>
      <c r="AV193" s="12">
        <v>2.328</v>
      </c>
      <c r="AW193" s="13">
        <v>1.35</v>
      </c>
      <c r="AX193" s="14">
        <v>1.4</v>
      </c>
      <c r="AY193" s="15">
        <f t="shared" si="106"/>
        <v>7026.67224</v>
      </c>
      <c r="AZ193" s="12">
        <v>1</v>
      </c>
      <c r="BA193" s="12">
        <v>1597</v>
      </c>
      <c r="BB193" s="12">
        <v>1.63</v>
      </c>
      <c r="BC193" s="19">
        <f t="shared" si="107"/>
        <v>5.29388657214345</v>
      </c>
      <c r="BD193" s="20">
        <v>11872</v>
      </c>
      <c r="BE193" s="12">
        <v>0.99</v>
      </c>
      <c r="BF193" s="12">
        <v>3.41</v>
      </c>
      <c r="BG193" s="9">
        <f t="shared" si="108"/>
        <v>4.3759</v>
      </c>
      <c r="BH193" s="10">
        <v>1.225</v>
      </c>
      <c r="BI193" s="22">
        <v>1.085</v>
      </c>
      <c r="BJ193" s="21">
        <f t="shared" si="109"/>
        <v>285399.274840135</v>
      </c>
      <c r="BP193" s="12">
        <v>1597</v>
      </c>
      <c r="BQ193" s="12">
        <v>2.328</v>
      </c>
      <c r="BR193" s="13">
        <v>1.35</v>
      </c>
      <c r="BS193" s="14">
        <v>1.4</v>
      </c>
      <c r="BT193" s="15">
        <f t="shared" si="110"/>
        <v>7026.67224</v>
      </c>
      <c r="BU193" s="12">
        <v>1</v>
      </c>
      <c r="BV193" s="12">
        <v>1597</v>
      </c>
      <c r="BW193" s="12">
        <v>1.72</v>
      </c>
      <c r="BX193" s="19">
        <f t="shared" si="111"/>
        <v>5.38388657214345</v>
      </c>
      <c r="BY193" s="20">
        <v>11872</v>
      </c>
      <c r="BZ193" s="12">
        <v>0.99</v>
      </c>
      <c r="CA193" s="12">
        <v>4.21</v>
      </c>
      <c r="CB193" s="9">
        <f t="shared" si="112"/>
        <v>5.1679</v>
      </c>
      <c r="CC193" s="10">
        <v>1.225</v>
      </c>
      <c r="CD193" s="20">
        <v>1.2</v>
      </c>
      <c r="CE193" s="21">
        <f t="shared" si="113"/>
        <v>377582.925186656</v>
      </c>
    </row>
    <row r="194" s="1" customFormat="1" customHeight="1" spans="5:83">
      <c r="E194" s="12">
        <v>1594</v>
      </c>
      <c r="F194" s="12">
        <v>2.904</v>
      </c>
      <c r="G194" s="13">
        <v>1.28</v>
      </c>
      <c r="H194" s="14">
        <v>1.4</v>
      </c>
      <c r="I194" s="15">
        <f t="shared" si="98"/>
        <v>8295.124992</v>
      </c>
      <c r="J194" s="12">
        <v>1</v>
      </c>
      <c r="K194" s="12">
        <v>1594</v>
      </c>
      <c r="L194" s="12">
        <v>1.36</v>
      </c>
      <c r="M194" s="19">
        <f t="shared" si="99"/>
        <v>5.02110183639399</v>
      </c>
      <c r="N194" s="20">
        <v>11872</v>
      </c>
      <c r="O194" s="12">
        <v>0.99</v>
      </c>
      <c r="P194" s="12">
        <v>3.41</v>
      </c>
      <c r="Q194" s="9">
        <f t="shared" si="100"/>
        <v>4.3759</v>
      </c>
      <c r="R194" s="10">
        <v>1.225</v>
      </c>
      <c r="S194" s="20">
        <v>1</v>
      </c>
      <c r="T194" s="21">
        <f t="shared" si="101"/>
        <v>286907.053964856</v>
      </c>
      <c r="Z194" s="12">
        <v>1454</v>
      </c>
      <c r="AA194" s="12">
        <v>2.904</v>
      </c>
      <c r="AB194" s="13">
        <v>1.35</v>
      </c>
      <c r="AC194" s="14">
        <v>1.4</v>
      </c>
      <c r="AD194" s="15">
        <f t="shared" si="102"/>
        <v>7980.36624</v>
      </c>
      <c r="AE194" s="12">
        <v>1</v>
      </c>
      <c r="AF194" s="12">
        <v>1454</v>
      </c>
      <c r="AG194" s="12">
        <v>1.63</v>
      </c>
      <c r="AH194" s="19">
        <f t="shared" si="103"/>
        <v>5.15576722640417</v>
      </c>
      <c r="AI194" s="20">
        <v>11872</v>
      </c>
      <c r="AJ194" s="12">
        <v>0.99</v>
      </c>
      <c r="AK194" s="12">
        <v>3.41</v>
      </c>
      <c r="AL194" s="9">
        <f t="shared" si="104"/>
        <v>4.3759</v>
      </c>
      <c r="AM194" s="10">
        <v>1.225</v>
      </c>
      <c r="AN194" s="20">
        <v>1</v>
      </c>
      <c r="AO194" s="21">
        <f t="shared" si="105"/>
        <v>284195.9570067</v>
      </c>
      <c r="AU194" s="12">
        <v>1597</v>
      </c>
      <c r="AV194" s="12">
        <v>2.904</v>
      </c>
      <c r="AW194" s="13">
        <v>1.35</v>
      </c>
      <c r="AX194" s="14">
        <v>1.4</v>
      </c>
      <c r="AY194" s="15">
        <f t="shared" si="106"/>
        <v>8765.23032</v>
      </c>
      <c r="AZ194" s="12">
        <v>1</v>
      </c>
      <c r="BA194" s="12">
        <v>1597</v>
      </c>
      <c r="BB194" s="12">
        <v>1.63</v>
      </c>
      <c r="BC194" s="19">
        <f t="shared" si="107"/>
        <v>5.29388657214345</v>
      </c>
      <c r="BD194" s="20">
        <v>11872</v>
      </c>
      <c r="BE194" s="12">
        <v>0.99</v>
      </c>
      <c r="BF194" s="12">
        <v>3.41</v>
      </c>
      <c r="BG194" s="9">
        <f t="shared" si="108"/>
        <v>4.3759</v>
      </c>
      <c r="BH194" s="10">
        <v>1.225</v>
      </c>
      <c r="BI194" s="22">
        <v>1.085</v>
      </c>
      <c r="BJ194" s="21">
        <f t="shared" si="109"/>
        <v>338929.25114661</v>
      </c>
      <c r="BP194" s="12">
        <v>1597</v>
      </c>
      <c r="BQ194" s="12">
        <v>2.904</v>
      </c>
      <c r="BR194" s="13">
        <v>1.35</v>
      </c>
      <c r="BS194" s="14">
        <v>1.4</v>
      </c>
      <c r="BT194" s="15">
        <f t="shared" si="110"/>
        <v>8765.23032</v>
      </c>
      <c r="BU194" s="12">
        <v>1</v>
      </c>
      <c r="BV194" s="12">
        <v>1597</v>
      </c>
      <c r="BW194" s="12">
        <v>1.72</v>
      </c>
      <c r="BX194" s="19">
        <f t="shared" si="111"/>
        <v>5.38388657214345</v>
      </c>
      <c r="BY194" s="20">
        <v>11872</v>
      </c>
      <c r="BZ194" s="12">
        <v>0.99</v>
      </c>
      <c r="CA194" s="12">
        <v>4.21</v>
      </c>
      <c r="CB194" s="9">
        <f t="shared" si="112"/>
        <v>5.1679</v>
      </c>
      <c r="CC194" s="10">
        <v>1.225</v>
      </c>
      <c r="CD194" s="20">
        <v>1.2</v>
      </c>
      <c r="CE194" s="21">
        <f t="shared" si="113"/>
        <v>448690.610444551</v>
      </c>
    </row>
    <row r="195" s="1" customFormat="1" customHeight="1" spans="5:83">
      <c r="E195" s="12">
        <v>1594</v>
      </c>
      <c r="F195" s="12">
        <v>2.328</v>
      </c>
      <c r="G195" s="13">
        <v>1.28</v>
      </c>
      <c r="H195" s="14">
        <v>1.4</v>
      </c>
      <c r="I195" s="15">
        <f t="shared" si="98"/>
        <v>6649.810944</v>
      </c>
      <c r="J195" s="12">
        <v>1</v>
      </c>
      <c r="K195" s="12">
        <v>1594</v>
      </c>
      <c r="L195" s="12">
        <v>1.36</v>
      </c>
      <c r="M195" s="19">
        <f t="shared" si="99"/>
        <v>5.02110183639399</v>
      </c>
      <c r="N195" s="20">
        <v>11872</v>
      </c>
      <c r="O195" s="12">
        <v>0.99</v>
      </c>
      <c r="P195" s="12">
        <v>3.41</v>
      </c>
      <c r="Q195" s="9">
        <f t="shared" si="100"/>
        <v>4.3759</v>
      </c>
      <c r="R195" s="10">
        <v>1.225</v>
      </c>
      <c r="S195" s="20">
        <v>1</v>
      </c>
      <c r="T195" s="21">
        <f t="shared" si="101"/>
        <v>242622.598080257</v>
      </c>
      <c r="Z195" s="12">
        <v>1454</v>
      </c>
      <c r="AA195" s="12">
        <v>2.328</v>
      </c>
      <c r="AB195" s="13">
        <v>1.35</v>
      </c>
      <c r="AC195" s="14">
        <v>1.4</v>
      </c>
      <c r="AD195" s="15">
        <f t="shared" si="102"/>
        <v>6397.48368</v>
      </c>
      <c r="AE195" s="12">
        <v>1</v>
      </c>
      <c r="AF195" s="12">
        <v>1454</v>
      </c>
      <c r="AG195" s="12">
        <v>1.63</v>
      </c>
      <c r="AH195" s="19">
        <f t="shared" si="103"/>
        <v>5.15576722640417</v>
      </c>
      <c r="AI195" s="20">
        <v>11872</v>
      </c>
      <c r="AJ195" s="12">
        <v>0.99</v>
      </c>
      <c r="AK195" s="12">
        <v>3.41</v>
      </c>
      <c r="AL195" s="9">
        <f t="shared" si="104"/>
        <v>4.3759</v>
      </c>
      <c r="AM195" s="10">
        <v>1.225</v>
      </c>
      <c r="AN195" s="20">
        <v>1</v>
      </c>
      <c r="AO195" s="21">
        <f t="shared" si="105"/>
        <v>240449.239361734</v>
      </c>
      <c r="AU195" s="12">
        <v>1597</v>
      </c>
      <c r="AV195" s="12">
        <v>2.328</v>
      </c>
      <c r="AW195" s="13">
        <v>1.35</v>
      </c>
      <c r="AX195" s="14">
        <v>1.4</v>
      </c>
      <c r="AY195" s="15">
        <f t="shared" si="106"/>
        <v>7026.67224</v>
      </c>
      <c r="AZ195" s="12">
        <v>1</v>
      </c>
      <c r="BA195" s="12">
        <v>1597</v>
      </c>
      <c r="BB195" s="12">
        <v>1.63</v>
      </c>
      <c r="BC195" s="19">
        <f t="shared" si="107"/>
        <v>5.29388657214345</v>
      </c>
      <c r="BD195" s="20">
        <v>11872</v>
      </c>
      <c r="BE195" s="12">
        <v>0.99</v>
      </c>
      <c r="BF195" s="12">
        <v>3.41</v>
      </c>
      <c r="BG195" s="9">
        <f t="shared" si="108"/>
        <v>4.3759</v>
      </c>
      <c r="BH195" s="10">
        <v>1.225</v>
      </c>
      <c r="BI195" s="22">
        <v>1.085</v>
      </c>
      <c r="BJ195" s="21">
        <f t="shared" si="109"/>
        <v>285399.274840135</v>
      </c>
      <c r="BP195" s="12">
        <v>1597</v>
      </c>
      <c r="BQ195" s="12">
        <v>2.328</v>
      </c>
      <c r="BR195" s="13">
        <v>1.35</v>
      </c>
      <c r="BS195" s="14">
        <v>1.4</v>
      </c>
      <c r="BT195" s="15">
        <f t="shared" si="110"/>
        <v>7026.67224</v>
      </c>
      <c r="BU195" s="12">
        <v>1</v>
      </c>
      <c r="BV195" s="12">
        <v>1597</v>
      </c>
      <c r="BW195" s="12">
        <v>1.72</v>
      </c>
      <c r="BX195" s="19">
        <f t="shared" si="111"/>
        <v>5.38388657214345</v>
      </c>
      <c r="BY195" s="20">
        <v>11872</v>
      </c>
      <c r="BZ195" s="12">
        <v>0.99</v>
      </c>
      <c r="CA195" s="12">
        <v>4.21</v>
      </c>
      <c r="CB195" s="9">
        <f t="shared" si="112"/>
        <v>5.1679</v>
      </c>
      <c r="CC195" s="10">
        <v>1.225</v>
      </c>
      <c r="CD195" s="20">
        <v>1.2</v>
      </c>
      <c r="CE195" s="21">
        <f t="shared" si="113"/>
        <v>377582.925186656</v>
      </c>
    </row>
    <row r="196" s="1" customFormat="1" customHeight="1" spans="5:83">
      <c r="E196" s="12">
        <v>1594</v>
      </c>
      <c r="F196" s="12">
        <v>2.328</v>
      </c>
      <c r="G196" s="13">
        <v>1.28</v>
      </c>
      <c r="H196" s="14">
        <v>1.4</v>
      </c>
      <c r="I196" s="15">
        <f t="shared" si="98"/>
        <v>6649.810944</v>
      </c>
      <c r="J196" s="12">
        <v>1</v>
      </c>
      <c r="K196" s="12">
        <v>1594</v>
      </c>
      <c r="L196" s="12">
        <v>1.36</v>
      </c>
      <c r="M196" s="19">
        <f t="shared" si="99"/>
        <v>5.02110183639399</v>
      </c>
      <c r="N196" s="20">
        <v>11872</v>
      </c>
      <c r="O196" s="12">
        <v>0.99</v>
      </c>
      <c r="P196" s="12">
        <v>3.41</v>
      </c>
      <c r="Q196" s="9">
        <f t="shared" si="100"/>
        <v>4.3759</v>
      </c>
      <c r="R196" s="10">
        <v>1.225</v>
      </c>
      <c r="S196" s="20">
        <v>1</v>
      </c>
      <c r="T196" s="21">
        <f t="shared" si="101"/>
        <v>242622.598080257</v>
      </c>
      <c r="Z196" s="12">
        <v>1454</v>
      </c>
      <c r="AA196" s="12">
        <v>2.328</v>
      </c>
      <c r="AB196" s="13">
        <v>1.35</v>
      </c>
      <c r="AC196" s="14">
        <v>1.4</v>
      </c>
      <c r="AD196" s="15">
        <f t="shared" si="102"/>
        <v>6397.48368</v>
      </c>
      <c r="AE196" s="12">
        <v>1</v>
      </c>
      <c r="AF196" s="12">
        <v>1454</v>
      </c>
      <c r="AG196" s="12">
        <v>1.63</v>
      </c>
      <c r="AH196" s="19">
        <f t="shared" si="103"/>
        <v>5.15576722640417</v>
      </c>
      <c r="AI196" s="20">
        <v>11872</v>
      </c>
      <c r="AJ196" s="12">
        <v>0.99</v>
      </c>
      <c r="AK196" s="12">
        <v>3.41</v>
      </c>
      <c r="AL196" s="9">
        <f t="shared" si="104"/>
        <v>4.3759</v>
      </c>
      <c r="AM196" s="10">
        <v>1.225</v>
      </c>
      <c r="AN196" s="20">
        <v>1</v>
      </c>
      <c r="AO196" s="21">
        <f t="shared" si="105"/>
        <v>240449.239361734</v>
      </c>
      <c r="AU196" s="12">
        <v>1597</v>
      </c>
      <c r="AV196" s="12">
        <v>2.328</v>
      </c>
      <c r="AW196" s="13">
        <v>1.35</v>
      </c>
      <c r="AX196" s="14">
        <v>1.4</v>
      </c>
      <c r="AY196" s="15">
        <f t="shared" si="106"/>
        <v>7026.67224</v>
      </c>
      <c r="AZ196" s="12">
        <v>1</v>
      </c>
      <c r="BA196" s="12">
        <v>1597</v>
      </c>
      <c r="BB196" s="12">
        <v>1.63</v>
      </c>
      <c r="BC196" s="19">
        <f t="shared" si="107"/>
        <v>5.29388657214345</v>
      </c>
      <c r="BD196" s="20">
        <v>11872</v>
      </c>
      <c r="BE196" s="12">
        <v>0.99</v>
      </c>
      <c r="BF196" s="12">
        <v>3.41</v>
      </c>
      <c r="BG196" s="9">
        <f t="shared" si="108"/>
        <v>4.3759</v>
      </c>
      <c r="BH196" s="10">
        <v>1.225</v>
      </c>
      <c r="BI196" s="22">
        <v>1.085</v>
      </c>
      <c r="BJ196" s="21">
        <f t="shared" si="109"/>
        <v>285399.274840135</v>
      </c>
      <c r="BP196" s="12">
        <v>1597</v>
      </c>
      <c r="BQ196" s="12">
        <v>2.328</v>
      </c>
      <c r="BR196" s="13">
        <v>1.35</v>
      </c>
      <c r="BS196" s="14">
        <v>1.4</v>
      </c>
      <c r="BT196" s="15">
        <f t="shared" si="110"/>
        <v>7026.67224</v>
      </c>
      <c r="BU196" s="12">
        <v>1</v>
      </c>
      <c r="BV196" s="12">
        <v>1597</v>
      </c>
      <c r="BW196" s="12">
        <v>1.72</v>
      </c>
      <c r="BX196" s="19">
        <f t="shared" si="111"/>
        <v>5.38388657214345</v>
      </c>
      <c r="BY196" s="20">
        <v>11872</v>
      </c>
      <c r="BZ196" s="12">
        <v>0.99</v>
      </c>
      <c r="CA196" s="12">
        <v>4.21</v>
      </c>
      <c r="CB196" s="9">
        <f t="shared" si="112"/>
        <v>5.1679</v>
      </c>
      <c r="CC196" s="10">
        <v>1.225</v>
      </c>
      <c r="CD196" s="20">
        <v>1.2</v>
      </c>
      <c r="CE196" s="21">
        <f t="shared" si="113"/>
        <v>377582.925186656</v>
      </c>
    </row>
    <row r="197" s="1" customFormat="1" customHeight="1" spans="5:83">
      <c r="E197" s="12">
        <v>1594</v>
      </c>
      <c r="F197" s="12">
        <v>2.904</v>
      </c>
      <c r="G197" s="13">
        <v>1.28</v>
      </c>
      <c r="H197" s="14">
        <v>1.4</v>
      </c>
      <c r="I197" s="15">
        <f t="shared" si="98"/>
        <v>8295.124992</v>
      </c>
      <c r="J197" s="12">
        <v>1</v>
      </c>
      <c r="K197" s="12">
        <v>1594</v>
      </c>
      <c r="L197" s="12">
        <v>1.36</v>
      </c>
      <c r="M197" s="19">
        <f t="shared" si="99"/>
        <v>5.02110183639399</v>
      </c>
      <c r="N197" s="20">
        <v>11872</v>
      </c>
      <c r="O197" s="12">
        <v>0.99</v>
      </c>
      <c r="P197" s="12">
        <v>3.41</v>
      </c>
      <c r="Q197" s="9">
        <f t="shared" si="100"/>
        <v>4.3759</v>
      </c>
      <c r="R197" s="10">
        <v>1.225</v>
      </c>
      <c r="S197" s="20">
        <v>1</v>
      </c>
      <c r="T197" s="21">
        <f t="shared" si="101"/>
        <v>286907.053964856</v>
      </c>
      <c r="Z197" s="12">
        <v>1454</v>
      </c>
      <c r="AA197" s="12">
        <v>2.904</v>
      </c>
      <c r="AB197" s="13">
        <v>1.35</v>
      </c>
      <c r="AC197" s="14">
        <v>1.4</v>
      </c>
      <c r="AD197" s="15">
        <f t="shared" si="102"/>
        <v>7980.36624</v>
      </c>
      <c r="AE197" s="12">
        <v>1</v>
      </c>
      <c r="AF197" s="12">
        <v>1454</v>
      </c>
      <c r="AG197" s="12">
        <v>1.63</v>
      </c>
      <c r="AH197" s="19">
        <f t="shared" si="103"/>
        <v>5.15576722640417</v>
      </c>
      <c r="AI197" s="20">
        <v>11872</v>
      </c>
      <c r="AJ197" s="12">
        <v>0.99</v>
      </c>
      <c r="AK197" s="12">
        <v>3.41</v>
      </c>
      <c r="AL197" s="9">
        <f t="shared" si="104"/>
        <v>4.3759</v>
      </c>
      <c r="AM197" s="10">
        <v>1.225</v>
      </c>
      <c r="AN197" s="20">
        <v>1</v>
      </c>
      <c r="AO197" s="21">
        <f t="shared" si="105"/>
        <v>284195.9570067</v>
      </c>
      <c r="AU197" s="12">
        <v>1597</v>
      </c>
      <c r="AV197" s="12">
        <v>2.904</v>
      </c>
      <c r="AW197" s="13">
        <v>1.35</v>
      </c>
      <c r="AX197" s="14">
        <v>1.4</v>
      </c>
      <c r="AY197" s="15">
        <f t="shared" si="106"/>
        <v>8765.23032</v>
      </c>
      <c r="AZ197" s="12">
        <v>1</v>
      </c>
      <c r="BA197" s="12">
        <v>1597</v>
      </c>
      <c r="BB197" s="12">
        <v>1.63</v>
      </c>
      <c r="BC197" s="19">
        <f t="shared" si="107"/>
        <v>5.29388657214345</v>
      </c>
      <c r="BD197" s="20">
        <v>11872</v>
      </c>
      <c r="BE197" s="12">
        <v>0.99</v>
      </c>
      <c r="BF197" s="12">
        <v>3.41</v>
      </c>
      <c r="BG197" s="9">
        <f t="shared" si="108"/>
        <v>4.3759</v>
      </c>
      <c r="BH197" s="10">
        <v>1.225</v>
      </c>
      <c r="BI197" s="22">
        <v>1.085</v>
      </c>
      <c r="BJ197" s="21">
        <f t="shared" si="109"/>
        <v>338929.25114661</v>
      </c>
      <c r="BP197" s="12">
        <v>1597</v>
      </c>
      <c r="BQ197" s="12">
        <v>2.904</v>
      </c>
      <c r="BR197" s="13">
        <v>1.35</v>
      </c>
      <c r="BS197" s="14">
        <v>1.4</v>
      </c>
      <c r="BT197" s="15">
        <f t="shared" si="110"/>
        <v>8765.23032</v>
      </c>
      <c r="BU197" s="12">
        <v>1</v>
      </c>
      <c r="BV197" s="12">
        <v>1597</v>
      </c>
      <c r="BW197" s="12">
        <v>1.72</v>
      </c>
      <c r="BX197" s="19">
        <f t="shared" si="111"/>
        <v>5.38388657214345</v>
      </c>
      <c r="BY197" s="20">
        <v>11872</v>
      </c>
      <c r="BZ197" s="12">
        <v>0.99</v>
      </c>
      <c r="CA197" s="12">
        <v>4.21</v>
      </c>
      <c r="CB197" s="9">
        <f t="shared" si="112"/>
        <v>5.1679</v>
      </c>
      <c r="CC197" s="10">
        <v>1.225</v>
      </c>
      <c r="CD197" s="20">
        <v>1.2</v>
      </c>
      <c r="CE197" s="21">
        <f t="shared" si="113"/>
        <v>448690.610444551</v>
      </c>
    </row>
    <row r="198" s="1" customFormat="1" customHeight="1" spans="5:83">
      <c r="E198" s="12">
        <v>1594</v>
      </c>
      <c r="F198" s="12">
        <v>2.328</v>
      </c>
      <c r="G198" s="13">
        <v>1.28</v>
      </c>
      <c r="H198" s="14">
        <v>1.4</v>
      </c>
      <c r="I198" s="15">
        <f t="shared" si="98"/>
        <v>6649.810944</v>
      </c>
      <c r="J198" s="12">
        <v>1</v>
      </c>
      <c r="K198" s="12">
        <v>1594</v>
      </c>
      <c r="L198" s="12">
        <v>1.36</v>
      </c>
      <c r="M198" s="19">
        <f t="shared" si="99"/>
        <v>5.02110183639399</v>
      </c>
      <c r="N198" s="20">
        <v>11872</v>
      </c>
      <c r="O198" s="12">
        <v>0.99</v>
      </c>
      <c r="P198" s="12">
        <v>3.41</v>
      </c>
      <c r="Q198" s="9">
        <f t="shared" si="100"/>
        <v>4.3759</v>
      </c>
      <c r="R198" s="10">
        <v>1.225</v>
      </c>
      <c r="S198" s="20">
        <v>1</v>
      </c>
      <c r="T198" s="21">
        <f t="shared" si="101"/>
        <v>242622.598080257</v>
      </c>
      <c r="Z198" s="12">
        <v>1454</v>
      </c>
      <c r="AA198" s="12">
        <v>2.328</v>
      </c>
      <c r="AB198" s="13">
        <v>1.35</v>
      </c>
      <c r="AC198" s="14">
        <v>1.4</v>
      </c>
      <c r="AD198" s="15">
        <f t="shared" si="102"/>
        <v>6397.48368</v>
      </c>
      <c r="AE198" s="12">
        <v>1</v>
      </c>
      <c r="AF198" s="12">
        <v>1454</v>
      </c>
      <c r="AG198" s="12">
        <v>1.63</v>
      </c>
      <c r="AH198" s="19">
        <f t="shared" si="103"/>
        <v>5.15576722640417</v>
      </c>
      <c r="AI198" s="20">
        <v>11872</v>
      </c>
      <c r="AJ198" s="12">
        <v>0.99</v>
      </c>
      <c r="AK198" s="12">
        <v>3.41</v>
      </c>
      <c r="AL198" s="9">
        <f t="shared" si="104"/>
        <v>4.3759</v>
      </c>
      <c r="AM198" s="10">
        <v>1.225</v>
      </c>
      <c r="AN198" s="20">
        <v>1</v>
      </c>
      <c r="AO198" s="21">
        <f t="shared" si="105"/>
        <v>240449.239361734</v>
      </c>
      <c r="AU198" s="12">
        <v>1597</v>
      </c>
      <c r="AV198" s="12">
        <v>2.328</v>
      </c>
      <c r="AW198" s="13">
        <v>1.35</v>
      </c>
      <c r="AX198" s="14">
        <v>1.4</v>
      </c>
      <c r="AY198" s="15">
        <f t="shared" si="106"/>
        <v>7026.67224</v>
      </c>
      <c r="AZ198" s="12">
        <v>1</v>
      </c>
      <c r="BA198" s="12">
        <v>1597</v>
      </c>
      <c r="BB198" s="12">
        <v>1.63</v>
      </c>
      <c r="BC198" s="19">
        <f t="shared" si="107"/>
        <v>5.29388657214345</v>
      </c>
      <c r="BD198" s="20">
        <v>11872</v>
      </c>
      <c r="BE198" s="12">
        <v>0.99</v>
      </c>
      <c r="BF198" s="12">
        <v>3.41</v>
      </c>
      <c r="BG198" s="9">
        <f t="shared" si="108"/>
        <v>4.3759</v>
      </c>
      <c r="BH198" s="10">
        <v>1.225</v>
      </c>
      <c r="BI198" s="22">
        <v>1.085</v>
      </c>
      <c r="BJ198" s="21">
        <f t="shared" si="109"/>
        <v>285399.274840135</v>
      </c>
      <c r="BP198" s="12">
        <v>1597</v>
      </c>
      <c r="BQ198" s="12">
        <v>2.328</v>
      </c>
      <c r="BR198" s="13">
        <v>1.35</v>
      </c>
      <c r="BS198" s="14">
        <v>1.4</v>
      </c>
      <c r="BT198" s="15">
        <f t="shared" si="110"/>
        <v>7026.67224</v>
      </c>
      <c r="BU198" s="12">
        <v>1</v>
      </c>
      <c r="BV198" s="12">
        <v>1597</v>
      </c>
      <c r="BW198" s="12">
        <v>1.72</v>
      </c>
      <c r="BX198" s="19">
        <f t="shared" si="111"/>
        <v>5.38388657214345</v>
      </c>
      <c r="BY198" s="20">
        <v>11872</v>
      </c>
      <c r="BZ198" s="12">
        <v>0.99</v>
      </c>
      <c r="CA198" s="12">
        <v>4.21</v>
      </c>
      <c r="CB198" s="9">
        <f t="shared" si="112"/>
        <v>5.1679</v>
      </c>
      <c r="CC198" s="10">
        <v>1.225</v>
      </c>
      <c r="CD198" s="20">
        <v>1.2</v>
      </c>
      <c r="CE198" s="21">
        <f t="shared" si="113"/>
        <v>377582.925186656</v>
      </c>
    </row>
    <row r="199" s="1" customFormat="1" customHeight="1" spans="5:83">
      <c r="E199" s="12">
        <v>1594</v>
      </c>
      <c r="F199" s="12">
        <v>2.328</v>
      </c>
      <c r="G199" s="13">
        <v>1.28</v>
      </c>
      <c r="H199" s="14">
        <v>1.4</v>
      </c>
      <c r="I199" s="15">
        <f t="shared" si="98"/>
        <v>6649.810944</v>
      </c>
      <c r="J199" s="12">
        <v>1</v>
      </c>
      <c r="K199" s="12">
        <v>1594</v>
      </c>
      <c r="L199" s="12">
        <v>1.36</v>
      </c>
      <c r="M199" s="19">
        <f t="shared" si="99"/>
        <v>5.02110183639399</v>
      </c>
      <c r="N199" s="20">
        <v>11872</v>
      </c>
      <c r="O199" s="12">
        <v>0.99</v>
      </c>
      <c r="P199" s="12">
        <v>3.41</v>
      </c>
      <c r="Q199" s="9">
        <f t="shared" si="100"/>
        <v>4.3759</v>
      </c>
      <c r="R199" s="10">
        <v>1.225</v>
      </c>
      <c r="S199" s="20">
        <v>1</v>
      </c>
      <c r="T199" s="21">
        <f t="shared" si="101"/>
        <v>242622.598080257</v>
      </c>
      <c r="Z199" s="12">
        <v>1454</v>
      </c>
      <c r="AA199" s="12">
        <v>2.328</v>
      </c>
      <c r="AB199" s="13">
        <v>1.35</v>
      </c>
      <c r="AC199" s="14">
        <v>1.4</v>
      </c>
      <c r="AD199" s="15">
        <f t="shared" si="102"/>
        <v>6397.48368</v>
      </c>
      <c r="AE199" s="12">
        <v>1</v>
      </c>
      <c r="AF199" s="12">
        <v>1454</v>
      </c>
      <c r="AG199" s="12">
        <v>1.63</v>
      </c>
      <c r="AH199" s="19">
        <f t="shared" si="103"/>
        <v>5.15576722640417</v>
      </c>
      <c r="AI199" s="20">
        <v>11872</v>
      </c>
      <c r="AJ199" s="12">
        <v>0.99</v>
      </c>
      <c r="AK199" s="12">
        <v>3.41</v>
      </c>
      <c r="AL199" s="9">
        <f t="shared" si="104"/>
        <v>4.3759</v>
      </c>
      <c r="AM199" s="10">
        <v>1.225</v>
      </c>
      <c r="AN199" s="20">
        <v>1</v>
      </c>
      <c r="AO199" s="21">
        <f t="shared" si="105"/>
        <v>240449.239361734</v>
      </c>
      <c r="AU199" s="12">
        <v>1597</v>
      </c>
      <c r="AV199" s="12">
        <v>2.328</v>
      </c>
      <c r="AW199" s="13">
        <v>1.35</v>
      </c>
      <c r="AX199" s="14">
        <v>1.4</v>
      </c>
      <c r="AY199" s="15">
        <f t="shared" si="106"/>
        <v>7026.67224</v>
      </c>
      <c r="AZ199" s="12">
        <v>1</v>
      </c>
      <c r="BA199" s="12">
        <v>1597</v>
      </c>
      <c r="BB199" s="12">
        <v>1.63</v>
      </c>
      <c r="BC199" s="19">
        <f t="shared" si="107"/>
        <v>5.29388657214345</v>
      </c>
      <c r="BD199" s="20">
        <v>11872</v>
      </c>
      <c r="BE199" s="12">
        <v>0.99</v>
      </c>
      <c r="BF199" s="12">
        <v>3.41</v>
      </c>
      <c r="BG199" s="9">
        <f t="shared" si="108"/>
        <v>4.3759</v>
      </c>
      <c r="BH199" s="10">
        <v>1.225</v>
      </c>
      <c r="BI199" s="22">
        <v>1.085</v>
      </c>
      <c r="BJ199" s="21">
        <f t="shared" si="109"/>
        <v>285399.274840135</v>
      </c>
      <c r="BP199" s="12">
        <v>1597</v>
      </c>
      <c r="BQ199" s="12">
        <v>2.328</v>
      </c>
      <c r="BR199" s="13">
        <v>1.35</v>
      </c>
      <c r="BS199" s="14">
        <v>1.4</v>
      </c>
      <c r="BT199" s="15">
        <f t="shared" si="110"/>
        <v>7026.67224</v>
      </c>
      <c r="BU199" s="12">
        <v>1</v>
      </c>
      <c r="BV199" s="12">
        <v>1597</v>
      </c>
      <c r="BW199" s="12">
        <v>1.72</v>
      </c>
      <c r="BX199" s="19">
        <f t="shared" si="111"/>
        <v>5.38388657214345</v>
      </c>
      <c r="BY199" s="20">
        <v>11872</v>
      </c>
      <c r="BZ199" s="12">
        <v>0.99</v>
      </c>
      <c r="CA199" s="12">
        <v>4.21</v>
      </c>
      <c r="CB199" s="9">
        <f t="shared" si="112"/>
        <v>5.1679</v>
      </c>
      <c r="CC199" s="10">
        <v>1.225</v>
      </c>
      <c r="CD199" s="20">
        <v>1.2</v>
      </c>
      <c r="CE199" s="21">
        <f t="shared" si="113"/>
        <v>377582.925186656</v>
      </c>
    </row>
    <row r="200" s="1" customFormat="1" customHeight="1" spans="5:83">
      <c r="E200" s="12">
        <v>1594</v>
      </c>
      <c r="F200" s="12">
        <v>2.904</v>
      </c>
      <c r="G200" s="13">
        <v>1.28</v>
      </c>
      <c r="H200" s="14">
        <v>1.4</v>
      </c>
      <c r="I200" s="15">
        <f t="shared" si="98"/>
        <v>8295.124992</v>
      </c>
      <c r="J200" s="12">
        <v>1</v>
      </c>
      <c r="K200" s="12">
        <v>1594</v>
      </c>
      <c r="L200" s="12">
        <v>1.36</v>
      </c>
      <c r="M200" s="19">
        <f t="shared" si="99"/>
        <v>5.02110183639399</v>
      </c>
      <c r="N200" s="20">
        <v>11872</v>
      </c>
      <c r="O200" s="12">
        <v>0.99</v>
      </c>
      <c r="P200" s="12">
        <v>3.41</v>
      </c>
      <c r="Q200" s="9">
        <f t="shared" si="100"/>
        <v>4.3759</v>
      </c>
      <c r="R200" s="10">
        <v>1.225</v>
      </c>
      <c r="S200" s="20">
        <v>1</v>
      </c>
      <c r="T200" s="21">
        <f t="shared" si="101"/>
        <v>286907.053964856</v>
      </c>
      <c r="Z200" s="12">
        <v>1454</v>
      </c>
      <c r="AA200" s="12">
        <v>2.904</v>
      </c>
      <c r="AB200" s="13">
        <v>1.35</v>
      </c>
      <c r="AC200" s="14">
        <v>1.4</v>
      </c>
      <c r="AD200" s="15">
        <f t="shared" si="102"/>
        <v>7980.36624</v>
      </c>
      <c r="AE200" s="12">
        <v>1</v>
      </c>
      <c r="AF200" s="12">
        <v>1454</v>
      </c>
      <c r="AG200" s="12">
        <v>1.63</v>
      </c>
      <c r="AH200" s="19">
        <f t="shared" si="103"/>
        <v>5.15576722640417</v>
      </c>
      <c r="AI200" s="20">
        <v>11872</v>
      </c>
      <c r="AJ200" s="12">
        <v>0.99</v>
      </c>
      <c r="AK200" s="12">
        <v>3.41</v>
      </c>
      <c r="AL200" s="9">
        <f t="shared" si="104"/>
        <v>4.3759</v>
      </c>
      <c r="AM200" s="10">
        <v>1.225</v>
      </c>
      <c r="AN200" s="20">
        <v>1</v>
      </c>
      <c r="AO200" s="21">
        <f t="shared" si="105"/>
        <v>284195.9570067</v>
      </c>
      <c r="AU200" s="12">
        <v>1597</v>
      </c>
      <c r="AV200" s="12">
        <v>2.904</v>
      </c>
      <c r="AW200" s="13">
        <v>1.35</v>
      </c>
      <c r="AX200" s="14">
        <v>1.4</v>
      </c>
      <c r="AY200" s="15">
        <f t="shared" si="106"/>
        <v>8765.23032</v>
      </c>
      <c r="AZ200" s="12">
        <v>1</v>
      </c>
      <c r="BA200" s="12">
        <v>1597</v>
      </c>
      <c r="BB200" s="12">
        <v>1.63</v>
      </c>
      <c r="BC200" s="19">
        <f t="shared" si="107"/>
        <v>5.29388657214345</v>
      </c>
      <c r="BD200" s="20">
        <v>11872</v>
      </c>
      <c r="BE200" s="12">
        <v>0.99</v>
      </c>
      <c r="BF200" s="12">
        <v>3.41</v>
      </c>
      <c r="BG200" s="9">
        <f t="shared" si="108"/>
        <v>4.3759</v>
      </c>
      <c r="BH200" s="10">
        <v>1.225</v>
      </c>
      <c r="BI200" s="22">
        <v>1.085</v>
      </c>
      <c r="BJ200" s="21">
        <f t="shared" si="109"/>
        <v>338929.25114661</v>
      </c>
      <c r="BP200" s="12">
        <v>1597</v>
      </c>
      <c r="BQ200" s="12">
        <v>2.904</v>
      </c>
      <c r="BR200" s="13">
        <v>1.35</v>
      </c>
      <c r="BS200" s="14">
        <v>1.4</v>
      </c>
      <c r="BT200" s="15">
        <f t="shared" si="110"/>
        <v>8765.23032</v>
      </c>
      <c r="BU200" s="12">
        <v>1</v>
      </c>
      <c r="BV200" s="12">
        <v>1597</v>
      </c>
      <c r="BW200" s="12">
        <v>1.72</v>
      </c>
      <c r="BX200" s="19">
        <f t="shared" si="111"/>
        <v>5.38388657214345</v>
      </c>
      <c r="BY200" s="20">
        <v>11872</v>
      </c>
      <c r="BZ200" s="12">
        <v>0.99</v>
      </c>
      <c r="CA200" s="12">
        <v>4.21</v>
      </c>
      <c r="CB200" s="9">
        <f t="shared" si="112"/>
        <v>5.1679</v>
      </c>
      <c r="CC200" s="10">
        <v>1.225</v>
      </c>
      <c r="CD200" s="20">
        <v>1.2</v>
      </c>
      <c r="CE200" s="21">
        <f t="shared" si="113"/>
        <v>448690.610444551</v>
      </c>
    </row>
    <row r="201" s="1" customFormat="1" customHeight="1" spans="5:83">
      <c r="E201" s="12">
        <v>1594</v>
      </c>
      <c r="F201" s="12">
        <v>2.328</v>
      </c>
      <c r="G201" s="13">
        <v>1.28</v>
      </c>
      <c r="H201" s="14">
        <v>1.4</v>
      </c>
      <c r="I201" s="15">
        <f t="shared" si="98"/>
        <v>6649.810944</v>
      </c>
      <c r="J201" s="12">
        <v>1</v>
      </c>
      <c r="K201" s="12">
        <v>1594</v>
      </c>
      <c r="L201" s="12">
        <v>1.36</v>
      </c>
      <c r="M201" s="19">
        <f t="shared" si="99"/>
        <v>5.02110183639399</v>
      </c>
      <c r="N201" s="20">
        <v>11872</v>
      </c>
      <c r="O201" s="12">
        <v>0.99</v>
      </c>
      <c r="P201" s="12">
        <v>3.41</v>
      </c>
      <c r="Q201" s="9">
        <f t="shared" si="100"/>
        <v>4.3759</v>
      </c>
      <c r="R201" s="10">
        <v>1.225</v>
      </c>
      <c r="S201" s="20">
        <v>1</v>
      </c>
      <c r="T201" s="21">
        <f t="shared" si="101"/>
        <v>242622.598080257</v>
      </c>
      <c r="Z201" s="12">
        <v>1454</v>
      </c>
      <c r="AA201" s="12">
        <v>2.328</v>
      </c>
      <c r="AB201" s="13">
        <v>1.35</v>
      </c>
      <c r="AC201" s="14">
        <v>1.4</v>
      </c>
      <c r="AD201" s="15">
        <f t="shared" si="102"/>
        <v>6397.48368</v>
      </c>
      <c r="AE201" s="12">
        <v>1</v>
      </c>
      <c r="AF201" s="12">
        <v>1454</v>
      </c>
      <c r="AG201" s="12">
        <v>1.63</v>
      </c>
      <c r="AH201" s="19">
        <f t="shared" si="103"/>
        <v>5.15576722640417</v>
      </c>
      <c r="AI201" s="20">
        <v>11872</v>
      </c>
      <c r="AJ201" s="12">
        <v>0.99</v>
      </c>
      <c r="AK201" s="12">
        <v>3.41</v>
      </c>
      <c r="AL201" s="9">
        <f t="shared" si="104"/>
        <v>4.3759</v>
      </c>
      <c r="AM201" s="10">
        <v>1.225</v>
      </c>
      <c r="AN201" s="20">
        <v>1</v>
      </c>
      <c r="AO201" s="21">
        <f t="shared" si="105"/>
        <v>240449.239361734</v>
      </c>
      <c r="AU201" s="12">
        <v>1597</v>
      </c>
      <c r="AV201" s="12">
        <v>2.328</v>
      </c>
      <c r="AW201" s="13">
        <v>1.35</v>
      </c>
      <c r="AX201" s="14">
        <v>1.4</v>
      </c>
      <c r="AY201" s="15">
        <f t="shared" si="106"/>
        <v>7026.67224</v>
      </c>
      <c r="AZ201" s="12">
        <v>1</v>
      </c>
      <c r="BA201" s="12">
        <v>1597</v>
      </c>
      <c r="BB201" s="12">
        <v>1.63</v>
      </c>
      <c r="BC201" s="19">
        <f t="shared" si="107"/>
        <v>5.29388657214345</v>
      </c>
      <c r="BD201" s="20">
        <v>11872</v>
      </c>
      <c r="BE201" s="12">
        <v>0.99</v>
      </c>
      <c r="BF201" s="12">
        <v>3.41</v>
      </c>
      <c r="BG201" s="9">
        <f t="shared" si="108"/>
        <v>4.3759</v>
      </c>
      <c r="BH201" s="10">
        <v>1.225</v>
      </c>
      <c r="BI201" s="22">
        <v>1.085</v>
      </c>
      <c r="BJ201" s="21">
        <f t="shared" si="109"/>
        <v>285399.274840135</v>
      </c>
      <c r="BP201" s="12">
        <v>1597</v>
      </c>
      <c r="BQ201" s="12">
        <v>2.328</v>
      </c>
      <c r="BR201" s="13">
        <v>1.35</v>
      </c>
      <c r="BS201" s="14">
        <v>1.4</v>
      </c>
      <c r="BT201" s="15">
        <f t="shared" si="110"/>
        <v>7026.67224</v>
      </c>
      <c r="BU201" s="12">
        <v>1</v>
      </c>
      <c r="BV201" s="12">
        <v>1597</v>
      </c>
      <c r="BW201" s="12">
        <v>1.72</v>
      </c>
      <c r="BX201" s="19">
        <f t="shared" si="111"/>
        <v>5.38388657214345</v>
      </c>
      <c r="BY201" s="20">
        <v>11872</v>
      </c>
      <c r="BZ201" s="12">
        <v>0.99</v>
      </c>
      <c r="CA201" s="12">
        <v>4.21</v>
      </c>
      <c r="CB201" s="9">
        <f t="shared" si="112"/>
        <v>5.1679</v>
      </c>
      <c r="CC201" s="10">
        <v>1.225</v>
      </c>
      <c r="CD201" s="20">
        <v>1.2</v>
      </c>
      <c r="CE201" s="21">
        <f t="shared" si="113"/>
        <v>377582.925186656</v>
      </c>
    </row>
    <row r="202" s="1" customFormat="1" customHeight="1" spans="5:83">
      <c r="E202" s="12">
        <v>1594</v>
      </c>
      <c r="F202" s="12">
        <v>2.328</v>
      </c>
      <c r="G202" s="13">
        <v>1.28</v>
      </c>
      <c r="H202" s="14">
        <v>1.4</v>
      </c>
      <c r="I202" s="15">
        <f t="shared" si="98"/>
        <v>6649.810944</v>
      </c>
      <c r="J202" s="12">
        <v>1</v>
      </c>
      <c r="K202" s="12">
        <v>1594</v>
      </c>
      <c r="L202" s="12">
        <v>1.36</v>
      </c>
      <c r="M202" s="19">
        <f t="shared" si="99"/>
        <v>5.02110183639399</v>
      </c>
      <c r="N202" s="20">
        <v>11872</v>
      </c>
      <c r="O202" s="12">
        <v>0.99</v>
      </c>
      <c r="P202" s="12">
        <v>3.41</v>
      </c>
      <c r="Q202" s="9">
        <f t="shared" si="100"/>
        <v>4.3759</v>
      </c>
      <c r="R202" s="10">
        <v>1.225</v>
      </c>
      <c r="S202" s="20">
        <v>1</v>
      </c>
      <c r="T202" s="21">
        <f t="shared" si="101"/>
        <v>242622.598080257</v>
      </c>
      <c r="Z202" s="12">
        <v>1454</v>
      </c>
      <c r="AA202" s="12">
        <v>2.328</v>
      </c>
      <c r="AB202" s="13">
        <v>1.35</v>
      </c>
      <c r="AC202" s="14">
        <v>1.4</v>
      </c>
      <c r="AD202" s="15">
        <f t="shared" si="102"/>
        <v>6397.48368</v>
      </c>
      <c r="AE202" s="12">
        <v>1</v>
      </c>
      <c r="AF202" s="12">
        <v>1454</v>
      </c>
      <c r="AG202" s="12">
        <v>1.63</v>
      </c>
      <c r="AH202" s="19">
        <f t="shared" si="103"/>
        <v>5.15576722640417</v>
      </c>
      <c r="AI202" s="20">
        <v>11872</v>
      </c>
      <c r="AJ202" s="12">
        <v>0.99</v>
      </c>
      <c r="AK202" s="12">
        <v>3.41</v>
      </c>
      <c r="AL202" s="9">
        <f t="shared" si="104"/>
        <v>4.3759</v>
      </c>
      <c r="AM202" s="10">
        <v>1.225</v>
      </c>
      <c r="AN202" s="20">
        <v>1</v>
      </c>
      <c r="AO202" s="21">
        <f t="shared" si="105"/>
        <v>240449.239361734</v>
      </c>
      <c r="AU202" s="12">
        <v>1597</v>
      </c>
      <c r="AV202" s="12">
        <v>2.328</v>
      </c>
      <c r="AW202" s="13">
        <v>1.35</v>
      </c>
      <c r="AX202" s="14">
        <v>1.4</v>
      </c>
      <c r="AY202" s="15">
        <f t="shared" si="106"/>
        <v>7026.67224</v>
      </c>
      <c r="AZ202" s="12">
        <v>1</v>
      </c>
      <c r="BA202" s="12">
        <v>1597</v>
      </c>
      <c r="BB202" s="12">
        <v>1.63</v>
      </c>
      <c r="BC202" s="19">
        <f t="shared" si="107"/>
        <v>5.29388657214345</v>
      </c>
      <c r="BD202" s="20">
        <v>11872</v>
      </c>
      <c r="BE202" s="12">
        <v>0.99</v>
      </c>
      <c r="BF202" s="12">
        <v>3.41</v>
      </c>
      <c r="BG202" s="9">
        <f t="shared" si="108"/>
        <v>4.3759</v>
      </c>
      <c r="BH202" s="10">
        <v>1.225</v>
      </c>
      <c r="BI202" s="22">
        <v>1.085</v>
      </c>
      <c r="BJ202" s="21">
        <f t="shared" si="109"/>
        <v>285399.274840135</v>
      </c>
      <c r="BP202" s="12">
        <v>1597</v>
      </c>
      <c r="BQ202" s="12">
        <v>2.328</v>
      </c>
      <c r="BR202" s="13">
        <v>1.35</v>
      </c>
      <c r="BS202" s="14">
        <v>1.4</v>
      </c>
      <c r="BT202" s="15">
        <f t="shared" si="110"/>
        <v>7026.67224</v>
      </c>
      <c r="BU202" s="12">
        <v>1</v>
      </c>
      <c r="BV202" s="12">
        <v>1597</v>
      </c>
      <c r="BW202" s="12">
        <v>1.72</v>
      </c>
      <c r="BX202" s="19">
        <f t="shared" si="111"/>
        <v>5.38388657214345</v>
      </c>
      <c r="BY202" s="20">
        <v>11872</v>
      </c>
      <c r="BZ202" s="12">
        <v>0.99</v>
      </c>
      <c r="CA202" s="12">
        <v>4.21</v>
      </c>
      <c r="CB202" s="9">
        <f t="shared" si="112"/>
        <v>5.1679</v>
      </c>
      <c r="CC202" s="10">
        <v>1.225</v>
      </c>
      <c r="CD202" s="20">
        <v>1.2</v>
      </c>
      <c r="CE202" s="21">
        <f t="shared" si="113"/>
        <v>377582.925186656</v>
      </c>
    </row>
    <row r="203" s="1" customFormat="1" customHeight="1" spans="5:83">
      <c r="E203" s="12">
        <v>1594</v>
      </c>
      <c r="F203" s="12">
        <v>2.904</v>
      </c>
      <c r="G203" s="13">
        <v>1.28</v>
      </c>
      <c r="H203" s="14">
        <v>1.4</v>
      </c>
      <c r="I203" s="15">
        <f t="shared" si="98"/>
        <v>8295.124992</v>
      </c>
      <c r="J203" s="12">
        <v>1</v>
      </c>
      <c r="K203" s="12">
        <v>1594</v>
      </c>
      <c r="L203" s="12">
        <v>1.36</v>
      </c>
      <c r="M203" s="19">
        <f t="shared" si="99"/>
        <v>5.02110183639399</v>
      </c>
      <c r="N203" s="20">
        <v>11872</v>
      </c>
      <c r="O203" s="12">
        <v>0.99</v>
      </c>
      <c r="P203" s="12">
        <v>3.41</v>
      </c>
      <c r="Q203" s="9">
        <f t="shared" si="100"/>
        <v>4.3759</v>
      </c>
      <c r="R203" s="10">
        <v>1.225</v>
      </c>
      <c r="S203" s="20">
        <v>1</v>
      </c>
      <c r="T203" s="21">
        <f t="shared" si="101"/>
        <v>286907.053964856</v>
      </c>
      <c r="Z203" s="12">
        <v>1454</v>
      </c>
      <c r="AA203" s="12">
        <v>2.904</v>
      </c>
      <c r="AB203" s="13">
        <v>1.35</v>
      </c>
      <c r="AC203" s="14">
        <v>1.4</v>
      </c>
      <c r="AD203" s="15">
        <f t="shared" si="102"/>
        <v>7980.36624</v>
      </c>
      <c r="AE203" s="12">
        <v>1</v>
      </c>
      <c r="AF203" s="12">
        <v>1454</v>
      </c>
      <c r="AG203" s="12">
        <v>1.63</v>
      </c>
      <c r="AH203" s="19">
        <f t="shared" si="103"/>
        <v>5.15576722640417</v>
      </c>
      <c r="AI203" s="20">
        <v>11872</v>
      </c>
      <c r="AJ203" s="12">
        <v>0.99</v>
      </c>
      <c r="AK203" s="12">
        <v>3.41</v>
      </c>
      <c r="AL203" s="9">
        <f t="shared" si="104"/>
        <v>4.3759</v>
      </c>
      <c r="AM203" s="10">
        <v>1.225</v>
      </c>
      <c r="AN203" s="20">
        <v>1</v>
      </c>
      <c r="AO203" s="21">
        <f t="shared" si="105"/>
        <v>284195.9570067</v>
      </c>
      <c r="AU203" s="12">
        <v>1597</v>
      </c>
      <c r="AV203" s="12">
        <v>2.904</v>
      </c>
      <c r="AW203" s="13">
        <v>1.35</v>
      </c>
      <c r="AX203" s="14">
        <v>1.4</v>
      </c>
      <c r="AY203" s="15">
        <f t="shared" si="106"/>
        <v>8765.23032</v>
      </c>
      <c r="AZ203" s="12">
        <v>1</v>
      </c>
      <c r="BA203" s="12">
        <v>1597</v>
      </c>
      <c r="BB203" s="12">
        <v>1.63</v>
      </c>
      <c r="BC203" s="19">
        <f t="shared" si="107"/>
        <v>5.29388657214345</v>
      </c>
      <c r="BD203" s="20">
        <v>11872</v>
      </c>
      <c r="BE203" s="12">
        <v>0.99</v>
      </c>
      <c r="BF203" s="12">
        <v>3.41</v>
      </c>
      <c r="BG203" s="9">
        <f t="shared" si="108"/>
        <v>4.3759</v>
      </c>
      <c r="BH203" s="10">
        <v>1.225</v>
      </c>
      <c r="BI203" s="22">
        <v>1.085</v>
      </c>
      <c r="BJ203" s="21">
        <f t="shared" si="109"/>
        <v>338929.25114661</v>
      </c>
      <c r="BP203" s="12">
        <v>1597</v>
      </c>
      <c r="BQ203" s="12">
        <v>2.904</v>
      </c>
      <c r="BR203" s="13">
        <v>1.35</v>
      </c>
      <c r="BS203" s="14">
        <v>1.4</v>
      </c>
      <c r="BT203" s="15">
        <f t="shared" si="110"/>
        <v>8765.23032</v>
      </c>
      <c r="BU203" s="12">
        <v>1</v>
      </c>
      <c r="BV203" s="12">
        <v>1597</v>
      </c>
      <c r="BW203" s="12">
        <v>1.72</v>
      </c>
      <c r="BX203" s="19">
        <f t="shared" si="111"/>
        <v>5.38388657214345</v>
      </c>
      <c r="BY203" s="20">
        <v>11872</v>
      </c>
      <c r="BZ203" s="12">
        <v>0.99</v>
      </c>
      <c r="CA203" s="12">
        <v>4.21</v>
      </c>
      <c r="CB203" s="9">
        <f t="shared" si="112"/>
        <v>5.1679</v>
      </c>
      <c r="CC203" s="10">
        <v>1.225</v>
      </c>
      <c r="CD203" s="20">
        <v>1.2</v>
      </c>
      <c r="CE203" s="21">
        <f t="shared" si="113"/>
        <v>448690.610444551</v>
      </c>
    </row>
    <row r="204" s="1" customFormat="1" customHeight="1" spans="5:83">
      <c r="E204" s="28" t="s">
        <v>3</v>
      </c>
      <c r="F204" s="29"/>
      <c r="G204" s="29"/>
      <c r="H204" s="29"/>
      <c r="I204" s="29"/>
      <c r="J204" s="29"/>
      <c r="K204" s="29"/>
      <c r="L204" s="29"/>
      <c r="M204" s="30">
        <f>SUM(T186:T203)</f>
        <v>4484252.01857071</v>
      </c>
      <c r="N204" s="30"/>
      <c r="O204" s="30"/>
      <c r="P204" s="30"/>
      <c r="Q204" s="30"/>
      <c r="R204" s="30"/>
      <c r="S204" s="30"/>
      <c r="T204" s="30"/>
      <c r="Z204" s="28" t="s">
        <v>3</v>
      </c>
      <c r="AA204" s="29"/>
      <c r="AB204" s="29"/>
      <c r="AC204" s="29"/>
      <c r="AD204" s="29"/>
      <c r="AE204" s="29"/>
      <c r="AF204" s="29"/>
      <c r="AG204" s="29"/>
      <c r="AH204" s="30">
        <f>SUM(AO186:AO203)</f>
        <v>4590566.61438101</v>
      </c>
      <c r="AI204" s="30"/>
      <c r="AJ204" s="30"/>
      <c r="AK204" s="30"/>
      <c r="AL204" s="30"/>
      <c r="AM204" s="30"/>
      <c r="AN204" s="30"/>
      <c r="AO204" s="30"/>
      <c r="AU204" s="28" t="s">
        <v>3</v>
      </c>
      <c r="AV204" s="29"/>
      <c r="AW204" s="29"/>
      <c r="AX204" s="29"/>
      <c r="AY204" s="29"/>
      <c r="AZ204" s="29"/>
      <c r="BA204" s="29"/>
      <c r="BB204" s="29"/>
      <c r="BC204" s="30">
        <f>SUM(BJ186:BJ203)</f>
        <v>5458366.80496128</v>
      </c>
      <c r="BD204" s="30"/>
      <c r="BE204" s="30"/>
      <c r="BF204" s="30"/>
      <c r="BG204" s="30"/>
      <c r="BH204" s="30"/>
      <c r="BI204" s="30"/>
      <c r="BJ204" s="30"/>
      <c r="BP204" s="28" t="s">
        <v>3</v>
      </c>
      <c r="BQ204" s="29"/>
      <c r="BR204" s="29"/>
      <c r="BS204" s="29"/>
      <c r="BT204" s="29"/>
      <c r="BU204" s="29"/>
      <c r="BV204" s="29"/>
      <c r="BW204" s="29"/>
      <c r="BX204" s="30">
        <f>SUM(CE186:CE203)</f>
        <v>7223138.76490718</v>
      </c>
      <c r="BY204" s="30"/>
      <c r="BZ204" s="30"/>
      <c r="CA204" s="30"/>
      <c r="CB204" s="30"/>
      <c r="CC204" s="30"/>
      <c r="CD204" s="30"/>
      <c r="CE204" s="30"/>
    </row>
    <row r="205" s="1" customFormat="1" customHeight="1" spans="5:83">
      <c r="E205" s="29"/>
      <c r="F205" s="29"/>
      <c r="G205" s="29"/>
      <c r="H205" s="29"/>
      <c r="I205" s="29"/>
      <c r="J205" s="29"/>
      <c r="K205" s="29"/>
      <c r="L205" s="29"/>
      <c r="M205" s="30"/>
      <c r="N205" s="30"/>
      <c r="O205" s="30"/>
      <c r="P205" s="30"/>
      <c r="Q205" s="30"/>
      <c r="R205" s="30"/>
      <c r="S205" s="30"/>
      <c r="T205" s="30"/>
      <c r="Z205" s="29"/>
      <c r="AA205" s="29"/>
      <c r="AB205" s="29"/>
      <c r="AC205" s="29"/>
      <c r="AD205" s="29"/>
      <c r="AE205" s="29"/>
      <c r="AF205" s="29"/>
      <c r="AG205" s="29"/>
      <c r="AH205" s="30"/>
      <c r="AI205" s="30"/>
      <c r="AJ205" s="30"/>
      <c r="AK205" s="30"/>
      <c r="AL205" s="30"/>
      <c r="AM205" s="30"/>
      <c r="AN205" s="30"/>
      <c r="AO205" s="30"/>
      <c r="AU205" s="29"/>
      <c r="AV205" s="29"/>
      <c r="AW205" s="29"/>
      <c r="AX205" s="29"/>
      <c r="AY205" s="29"/>
      <c r="AZ205" s="29"/>
      <c r="BA205" s="29"/>
      <c r="BB205" s="29"/>
      <c r="BC205" s="30"/>
      <c r="BD205" s="30"/>
      <c r="BE205" s="30"/>
      <c r="BF205" s="30"/>
      <c r="BG205" s="30"/>
      <c r="BH205" s="30"/>
      <c r="BI205" s="30"/>
      <c r="BJ205" s="30"/>
      <c r="BP205" s="29"/>
      <c r="BQ205" s="29"/>
      <c r="BR205" s="29"/>
      <c r="BS205" s="29"/>
      <c r="BT205" s="29"/>
      <c r="BU205" s="29"/>
      <c r="BV205" s="29"/>
      <c r="BW205" s="29"/>
      <c r="BX205" s="30"/>
      <c r="BY205" s="30"/>
      <c r="BZ205" s="30"/>
      <c r="CA205" s="30"/>
      <c r="CB205" s="30"/>
      <c r="CC205" s="30"/>
      <c r="CD205" s="30"/>
      <c r="CE205" s="30"/>
    </row>
    <row r="206" s="1" customFormat="1" customHeight="1" spans="5:83"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Z206" s="3" t="s">
        <v>31</v>
      </c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U206" s="3" t="s">
        <v>31</v>
      </c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P206" s="3" t="s">
        <v>31</v>
      </c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</row>
    <row r="207" s="1" customFormat="1" customHeight="1" spans="5:83">
      <c r="E207" s="15" t="s">
        <v>6</v>
      </c>
      <c r="F207" s="15"/>
      <c r="G207" s="15"/>
      <c r="H207" s="15"/>
      <c r="I207" s="15"/>
      <c r="J207" s="9" t="s">
        <v>32</v>
      </c>
      <c r="K207" s="9"/>
      <c r="L207" s="9"/>
      <c r="M207" s="9"/>
      <c r="N207" s="10" t="s">
        <v>33</v>
      </c>
      <c r="O207" s="10"/>
      <c r="P207" s="31" t="s">
        <v>12</v>
      </c>
      <c r="Z207" s="4" t="s">
        <v>6</v>
      </c>
      <c r="AA207" s="5"/>
      <c r="AB207" s="5"/>
      <c r="AC207" s="5"/>
      <c r="AD207" s="6"/>
      <c r="AE207" s="7" t="s">
        <v>7</v>
      </c>
      <c r="AF207" s="7"/>
      <c r="AG207" s="7"/>
      <c r="AH207" s="7"/>
      <c r="AI207" s="8" t="s">
        <v>8</v>
      </c>
      <c r="AJ207" s="9" t="s">
        <v>9</v>
      </c>
      <c r="AK207" s="9"/>
      <c r="AL207" s="9"/>
      <c r="AM207" s="10" t="s">
        <v>10</v>
      </c>
      <c r="AN207" s="8" t="s">
        <v>11</v>
      </c>
      <c r="AO207" s="11" t="s">
        <v>12</v>
      </c>
      <c r="AU207" s="4" t="s">
        <v>6</v>
      </c>
      <c r="AV207" s="5"/>
      <c r="AW207" s="5"/>
      <c r="AX207" s="5"/>
      <c r="AY207" s="6"/>
      <c r="AZ207" s="7" t="s">
        <v>7</v>
      </c>
      <c r="BA207" s="7"/>
      <c r="BB207" s="7"/>
      <c r="BC207" s="7"/>
      <c r="BD207" s="8" t="s">
        <v>8</v>
      </c>
      <c r="BE207" s="9" t="s">
        <v>9</v>
      </c>
      <c r="BF207" s="9"/>
      <c r="BG207" s="9"/>
      <c r="BH207" s="10" t="s">
        <v>10</v>
      </c>
      <c r="BI207" s="8" t="s">
        <v>11</v>
      </c>
      <c r="BJ207" s="11" t="s">
        <v>12</v>
      </c>
      <c r="BP207" s="4" t="s">
        <v>6</v>
      </c>
      <c r="BQ207" s="5"/>
      <c r="BR207" s="5"/>
      <c r="BS207" s="5"/>
      <c r="BT207" s="6"/>
      <c r="BU207" s="7" t="s">
        <v>7</v>
      </c>
      <c r="BV207" s="7"/>
      <c r="BW207" s="7"/>
      <c r="BX207" s="7"/>
      <c r="BY207" s="8" t="s">
        <v>8</v>
      </c>
      <c r="BZ207" s="9" t="s">
        <v>9</v>
      </c>
      <c r="CA207" s="9"/>
      <c r="CB207" s="9"/>
      <c r="CC207" s="10" t="s">
        <v>10</v>
      </c>
      <c r="CD207" s="8" t="s">
        <v>11</v>
      </c>
      <c r="CE207" s="11" t="s">
        <v>12</v>
      </c>
    </row>
    <row r="208" s="1" customFormat="1" customHeight="1" spans="5:83">
      <c r="E208" s="12" t="s">
        <v>34</v>
      </c>
      <c r="F208" s="12" t="s">
        <v>16</v>
      </c>
      <c r="G208" s="32" t="s">
        <v>35</v>
      </c>
      <c r="H208" s="33" t="s">
        <v>36</v>
      </c>
      <c r="I208" s="15" t="s">
        <v>6</v>
      </c>
      <c r="J208" s="12" t="s">
        <v>37</v>
      </c>
      <c r="K208" s="12" t="s">
        <v>23</v>
      </c>
      <c r="L208" s="12" t="s">
        <v>24</v>
      </c>
      <c r="M208" s="9" t="s">
        <v>38</v>
      </c>
      <c r="N208" s="12" t="s">
        <v>26</v>
      </c>
      <c r="O208" s="12" t="s">
        <v>39</v>
      </c>
      <c r="P208" s="31"/>
      <c r="Z208" s="12" t="s">
        <v>40</v>
      </c>
      <c r="AA208" s="12" t="s">
        <v>17</v>
      </c>
      <c r="AB208" s="13" t="s">
        <v>18</v>
      </c>
      <c r="AC208" s="14" t="s">
        <v>19</v>
      </c>
      <c r="AD208" s="15" t="s">
        <v>6</v>
      </c>
      <c r="AE208" s="12" t="s">
        <v>20</v>
      </c>
      <c r="AF208" s="12" t="s">
        <v>16</v>
      </c>
      <c r="AG208" s="12" t="s">
        <v>21</v>
      </c>
      <c r="AH208" s="7" t="s">
        <v>22</v>
      </c>
      <c r="AI208" s="16"/>
      <c r="AJ208" s="12" t="s">
        <v>23</v>
      </c>
      <c r="AK208" s="12" t="s">
        <v>24</v>
      </c>
      <c r="AL208" s="9" t="s">
        <v>25</v>
      </c>
      <c r="AM208" s="10" t="s">
        <v>26</v>
      </c>
      <c r="AN208" s="16"/>
      <c r="AO208" s="17"/>
      <c r="AU208" s="12" t="s">
        <v>40</v>
      </c>
      <c r="AV208" s="12" t="s">
        <v>17</v>
      </c>
      <c r="AW208" s="13" t="s">
        <v>18</v>
      </c>
      <c r="AX208" s="14" t="s">
        <v>19</v>
      </c>
      <c r="AY208" s="15" t="s">
        <v>6</v>
      </c>
      <c r="AZ208" s="12" t="s">
        <v>20</v>
      </c>
      <c r="BA208" s="12" t="s">
        <v>16</v>
      </c>
      <c r="BB208" s="12" t="s">
        <v>21</v>
      </c>
      <c r="BC208" s="7" t="s">
        <v>22</v>
      </c>
      <c r="BD208" s="16"/>
      <c r="BE208" s="12" t="s">
        <v>23</v>
      </c>
      <c r="BF208" s="12" t="s">
        <v>24</v>
      </c>
      <c r="BG208" s="9" t="s">
        <v>25</v>
      </c>
      <c r="BH208" s="10" t="s">
        <v>26</v>
      </c>
      <c r="BI208" s="16"/>
      <c r="BJ208" s="17"/>
      <c r="BP208" s="12" t="s">
        <v>40</v>
      </c>
      <c r="BQ208" s="12" t="s">
        <v>17</v>
      </c>
      <c r="BR208" s="13" t="s">
        <v>18</v>
      </c>
      <c r="BS208" s="14" t="s">
        <v>19</v>
      </c>
      <c r="BT208" s="15" t="s">
        <v>6</v>
      </c>
      <c r="BU208" s="12" t="s">
        <v>20</v>
      </c>
      <c r="BV208" s="12" t="s">
        <v>16</v>
      </c>
      <c r="BW208" s="12" t="s">
        <v>21</v>
      </c>
      <c r="BX208" s="7" t="s">
        <v>22</v>
      </c>
      <c r="BY208" s="16"/>
      <c r="BZ208" s="12" t="s">
        <v>23</v>
      </c>
      <c r="CA208" s="12" t="s">
        <v>24</v>
      </c>
      <c r="CB208" s="9" t="s">
        <v>25</v>
      </c>
      <c r="CC208" s="10" t="s">
        <v>26</v>
      </c>
      <c r="CD208" s="16"/>
      <c r="CE208" s="17"/>
    </row>
    <row r="209" s="1" customFormat="1" customHeight="1" spans="5:83">
      <c r="E209" s="12">
        <v>1197</v>
      </c>
      <c r="F209" s="12">
        <v>1394</v>
      </c>
      <c r="G209" s="32">
        <v>0.444</v>
      </c>
      <c r="H209" s="33">
        <v>0.887</v>
      </c>
      <c r="I209" s="34">
        <f t="shared" ref="I209:I222" si="114">E209*G209+F209*H209</f>
        <v>1767.946</v>
      </c>
      <c r="J209" s="12">
        <v>1</v>
      </c>
      <c r="K209" s="12">
        <v>0.89</v>
      </c>
      <c r="L209" s="12">
        <v>3.21</v>
      </c>
      <c r="M209" s="35">
        <f t="shared" ref="M209:M222" si="115">1+K209*L209</f>
        <v>3.8569</v>
      </c>
      <c r="N209" s="12">
        <v>1.225</v>
      </c>
      <c r="O209" s="12">
        <v>0.5</v>
      </c>
      <c r="P209" s="36">
        <f t="shared" ref="P209:P222" si="116">I209*J209*M209*N209*O209</f>
        <v>4176.5094430325</v>
      </c>
      <c r="Z209" s="12">
        <v>34993</v>
      </c>
      <c r="AA209" s="12">
        <v>0.0253</v>
      </c>
      <c r="AB209" s="13">
        <v>1.35</v>
      </c>
      <c r="AC209" s="14">
        <v>1</v>
      </c>
      <c r="AD209" s="15">
        <f t="shared" ref="AD209:AD233" si="117">Z209*AA209*AB209*AC209</f>
        <v>1195.185915</v>
      </c>
      <c r="AE209" s="12">
        <v>1</v>
      </c>
      <c r="AF209" s="12">
        <v>530</v>
      </c>
      <c r="AG209" s="12">
        <v>2.23</v>
      </c>
      <c r="AH209" s="19">
        <f t="shared" ref="AH209:AH233" si="118">1+6*AF209/(AF209+2000)+AG209</f>
        <v>4.48691699604743</v>
      </c>
      <c r="AI209" s="20">
        <v>11872</v>
      </c>
      <c r="AJ209" s="12">
        <v>0.98</v>
      </c>
      <c r="AK209" s="12">
        <v>3.04</v>
      </c>
      <c r="AL209" s="9">
        <f t="shared" ref="AL209:AL233" si="119">1+AJ209*AK209</f>
        <v>3.9792</v>
      </c>
      <c r="AM209" s="10">
        <v>1.225</v>
      </c>
      <c r="AN209" s="20">
        <v>1</v>
      </c>
      <c r="AO209" s="21">
        <f t="shared" ref="AO209:AO233" si="120">((AD209*AE209*AH209)+AI209)*AL209*AM209*AN209</f>
        <v>84010.8898218209</v>
      </c>
      <c r="AU209" s="12">
        <v>40871</v>
      </c>
      <c r="AV209" s="12">
        <v>0.0253</v>
      </c>
      <c r="AW209" s="13">
        <v>1.35</v>
      </c>
      <c r="AX209" s="14">
        <v>1</v>
      </c>
      <c r="AY209" s="15">
        <f t="shared" ref="AY209:AY233" si="121">AU209*AV209*AW209*AX209</f>
        <v>1395.949005</v>
      </c>
      <c r="AZ209" s="12">
        <v>1</v>
      </c>
      <c r="BA209" s="12">
        <v>530</v>
      </c>
      <c r="BB209" s="12">
        <v>2.23</v>
      </c>
      <c r="BC209" s="19">
        <f t="shared" ref="BC209:BC233" si="122">1+6*BA209/(BA209+2000)+BB209</f>
        <v>4.48691699604743</v>
      </c>
      <c r="BD209" s="20">
        <v>11872</v>
      </c>
      <c r="BE209" s="12">
        <v>0.98</v>
      </c>
      <c r="BF209" s="12">
        <v>3.04</v>
      </c>
      <c r="BG209" s="9">
        <f t="shared" ref="BG209:BG233" si="123">1+BE209*BF209</f>
        <v>3.9792</v>
      </c>
      <c r="BH209" s="10">
        <v>1.225</v>
      </c>
      <c r="BI209" s="22">
        <v>1.085</v>
      </c>
      <c r="BJ209" s="21">
        <f t="shared" ref="BJ209:BJ233" si="124">((AY209*AZ209*BC209)+BD209)*BG209*BH209*BI209</f>
        <v>95916.0540381507</v>
      </c>
      <c r="BP209" s="12">
        <v>40871</v>
      </c>
      <c r="BQ209" s="12">
        <v>0.0549</v>
      </c>
      <c r="BR209" s="13">
        <v>1.35</v>
      </c>
      <c r="BS209" s="14">
        <v>1</v>
      </c>
      <c r="BT209" s="15">
        <f t="shared" ref="BT209:BT233" si="125">BP209*BQ209*BR209*BS209</f>
        <v>3029.154165</v>
      </c>
      <c r="BU209" s="12">
        <v>1</v>
      </c>
      <c r="BV209" s="12">
        <v>530</v>
      </c>
      <c r="BW209" s="12">
        <v>2.32</v>
      </c>
      <c r="BX209" s="19">
        <f t="shared" ref="BX209:BX233" si="126">1+6*BV209/(BV209+2000)+BW209</f>
        <v>4.57691699604743</v>
      </c>
      <c r="BY209" s="20">
        <v>11872</v>
      </c>
      <c r="BZ209" s="12">
        <v>0.98</v>
      </c>
      <c r="CA209" s="12">
        <v>3.84</v>
      </c>
      <c r="CB209" s="9">
        <f t="shared" ref="CB209:CB233" si="127">1+BZ209*CA209</f>
        <v>4.7632</v>
      </c>
      <c r="CC209" s="10">
        <v>1.225</v>
      </c>
      <c r="CD209" s="20">
        <v>1.2</v>
      </c>
      <c r="CE209" s="21">
        <f t="shared" ref="CE209:CE233" si="128">((BT209*BU209*BX209)+BY209)*CB209*CC209*CD209</f>
        <v>180202.311970448</v>
      </c>
    </row>
    <row r="210" s="1" customFormat="1" customHeight="1" spans="5:83">
      <c r="E210" s="12">
        <v>1197</v>
      </c>
      <c r="F210" s="12">
        <v>1394</v>
      </c>
      <c r="G210" s="32">
        <v>0.577</v>
      </c>
      <c r="H210" s="33">
        <v>1.153</v>
      </c>
      <c r="I210" s="34">
        <f t="shared" si="114"/>
        <v>2297.951</v>
      </c>
      <c r="J210" s="12">
        <v>1</v>
      </c>
      <c r="K210" s="12">
        <v>0.89</v>
      </c>
      <c r="L210" s="12">
        <v>3.21</v>
      </c>
      <c r="M210" s="35">
        <f t="shared" si="115"/>
        <v>3.8569</v>
      </c>
      <c r="N210" s="12">
        <v>1.225</v>
      </c>
      <c r="O210" s="12">
        <v>0.5</v>
      </c>
      <c r="P210" s="36">
        <f t="shared" si="116"/>
        <v>5428.56741728875</v>
      </c>
      <c r="Z210" s="12">
        <v>34993</v>
      </c>
      <c r="AA210" s="12">
        <v>0.0253</v>
      </c>
      <c r="AB210" s="13">
        <v>1.35</v>
      </c>
      <c r="AC210" s="14">
        <v>1</v>
      </c>
      <c r="AD210" s="15">
        <f t="shared" si="117"/>
        <v>1195.185915</v>
      </c>
      <c r="AE210" s="12">
        <v>1</v>
      </c>
      <c r="AF210" s="12">
        <v>530</v>
      </c>
      <c r="AG210" s="12">
        <v>2.23</v>
      </c>
      <c r="AH210" s="19">
        <f t="shared" si="118"/>
        <v>4.48691699604743</v>
      </c>
      <c r="AI210" s="20">
        <v>11872</v>
      </c>
      <c r="AJ210" s="12">
        <v>0.98</v>
      </c>
      <c r="AK210" s="12">
        <v>3.04</v>
      </c>
      <c r="AL210" s="9">
        <f t="shared" si="119"/>
        <v>3.9792</v>
      </c>
      <c r="AM210" s="10">
        <v>1.225</v>
      </c>
      <c r="AN210" s="20">
        <v>1</v>
      </c>
      <c r="AO210" s="21">
        <f t="shared" si="120"/>
        <v>84010.8898218209</v>
      </c>
      <c r="AU210" s="12">
        <v>40871</v>
      </c>
      <c r="AV210" s="12">
        <v>0.0253</v>
      </c>
      <c r="AW210" s="13">
        <v>1.35</v>
      </c>
      <c r="AX210" s="14">
        <v>1</v>
      </c>
      <c r="AY210" s="15">
        <f t="shared" si="121"/>
        <v>1395.949005</v>
      </c>
      <c r="AZ210" s="12">
        <v>1</v>
      </c>
      <c r="BA210" s="12">
        <v>530</v>
      </c>
      <c r="BB210" s="12">
        <v>2.23</v>
      </c>
      <c r="BC210" s="19">
        <f t="shared" si="122"/>
        <v>4.48691699604743</v>
      </c>
      <c r="BD210" s="20">
        <v>11872</v>
      </c>
      <c r="BE210" s="12">
        <v>0.98</v>
      </c>
      <c r="BF210" s="12">
        <v>3.04</v>
      </c>
      <c r="BG210" s="9">
        <f t="shared" si="123"/>
        <v>3.9792</v>
      </c>
      <c r="BH210" s="10">
        <v>1.225</v>
      </c>
      <c r="BI210" s="22">
        <v>1.085</v>
      </c>
      <c r="BJ210" s="21">
        <f t="shared" si="124"/>
        <v>95916.0540381507</v>
      </c>
      <c r="BP210" s="12">
        <v>40871</v>
      </c>
      <c r="BQ210" s="12">
        <v>0.0549</v>
      </c>
      <c r="BR210" s="13">
        <v>1.35</v>
      </c>
      <c r="BS210" s="14">
        <v>1</v>
      </c>
      <c r="BT210" s="15">
        <f t="shared" si="125"/>
        <v>3029.154165</v>
      </c>
      <c r="BU210" s="12">
        <v>1</v>
      </c>
      <c r="BV210" s="12">
        <v>530</v>
      </c>
      <c r="BW210" s="12">
        <v>2.32</v>
      </c>
      <c r="BX210" s="19">
        <f t="shared" si="126"/>
        <v>4.57691699604743</v>
      </c>
      <c r="BY210" s="20">
        <v>11872</v>
      </c>
      <c r="BZ210" s="12">
        <v>0.98</v>
      </c>
      <c r="CA210" s="12">
        <v>3.84</v>
      </c>
      <c r="CB210" s="9">
        <f t="shared" si="127"/>
        <v>4.7632</v>
      </c>
      <c r="CC210" s="10">
        <v>1.225</v>
      </c>
      <c r="CD210" s="20">
        <v>1.2</v>
      </c>
      <c r="CE210" s="21">
        <f t="shared" si="128"/>
        <v>180202.311970448</v>
      </c>
    </row>
    <row r="211" s="1" customFormat="1" customHeight="1" spans="5:83">
      <c r="E211" s="12">
        <v>1197</v>
      </c>
      <c r="F211" s="12">
        <v>1394</v>
      </c>
      <c r="G211" s="32">
        <v>0.444</v>
      </c>
      <c r="H211" s="33">
        <v>0.887</v>
      </c>
      <c r="I211" s="34">
        <f t="shared" si="114"/>
        <v>1767.946</v>
      </c>
      <c r="J211" s="12">
        <v>1</v>
      </c>
      <c r="K211" s="12">
        <v>0.89</v>
      </c>
      <c r="L211" s="12">
        <v>3.21</v>
      </c>
      <c r="M211" s="35">
        <f t="shared" si="115"/>
        <v>3.8569</v>
      </c>
      <c r="N211" s="12">
        <v>1.225</v>
      </c>
      <c r="O211" s="12">
        <v>0.5</v>
      </c>
      <c r="P211" s="36">
        <f t="shared" si="116"/>
        <v>4176.5094430325</v>
      </c>
      <c r="Z211" s="12">
        <v>34993</v>
      </c>
      <c r="AA211" s="12">
        <v>0.0253</v>
      </c>
      <c r="AB211" s="13">
        <v>1.35</v>
      </c>
      <c r="AC211" s="14">
        <v>1</v>
      </c>
      <c r="AD211" s="15">
        <f t="shared" si="117"/>
        <v>1195.185915</v>
      </c>
      <c r="AE211" s="12">
        <v>1</v>
      </c>
      <c r="AF211" s="12">
        <v>530</v>
      </c>
      <c r="AG211" s="12">
        <v>2.23</v>
      </c>
      <c r="AH211" s="19">
        <f t="shared" si="118"/>
        <v>4.48691699604743</v>
      </c>
      <c r="AI211" s="20">
        <v>11872</v>
      </c>
      <c r="AJ211" s="12">
        <v>0.98</v>
      </c>
      <c r="AK211" s="12">
        <v>3.04</v>
      </c>
      <c r="AL211" s="9">
        <f t="shared" si="119"/>
        <v>3.9792</v>
      </c>
      <c r="AM211" s="10">
        <v>1.225</v>
      </c>
      <c r="AN211" s="20">
        <v>1</v>
      </c>
      <c r="AO211" s="21">
        <f t="shared" si="120"/>
        <v>84010.8898218209</v>
      </c>
      <c r="AU211" s="12">
        <v>40871</v>
      </c>
      <c r="AV211" s="12">
        <v>0.0253</v>
      </c>
      <c r="AW211" s="13">
        <v>1.35</v>
      </c>
      <c r="AX211" s="14">
        <v>1</v>
      </c>
      <c r="AY211" s="15">
        <f t="shared" si="121"/>
        <v>1395.949005</v>
      </c>
      <c r="AZ211" s="12">
        <v>1</v>
      </c>
      <c r="BA211" s="12">
        <v>530</v>
      </c>
      <c r="BB211" s="12">
        <v>2.23</v>
      </c>
      <c r="BC211" s="19">
        <f t="shared" si="122"/>
        <v>4.48691699604743</v>
      </c>
      <c r="BD211" s="20">
        <v>11872</v>
      </c>
      <c r="BE211" s="12">
        <v>0.98</v>
      </c>
      <c r="BF211" s="12">
        <v>3.04</v>
      </c>
      <c r="BG211" s="9">
        <f t="shared" si="123"/>
        <v>3.9792</v>
      </c>
      <c r="BH211" s="10">
        <v>1.225</v>
      </c>
      <c r="BI211" s="22">
        <v>1.085</v>
      </c>
      <c r="BJ211" s="21">
        <f t="shared" si="124"/>
        <v>95916.0540381507</v>
      </c>
      <c r="BP211" s="12">
        <v>40871</v>
      </c>
      <c r="BQ211" s="12">
        <v>0.0549</v>
      </c>
      <c r="BR211" s="13">
        <v>1.35</v>
      </c>
      <c r="BS211" s="14">
        <v>1</v>
      </c>
      <c r="BT211" s="15">
        <f t="shared" si="125"/>
        <v>3029.154165</v>
      </c>
      <c r="BU211" s="12">
        <v>1</v>
      </c>
      <c r="BV211" s="12">
        <v>530</v>
      </c>
      <c r="BW211" s="12">
        <v>2.32</v>
      </c>
      <c r="BX211" s="19">
        <f t="shared" si="126"/>
        <v>4.57691699604743</v>
      </c>
      <c r="BY211" s="20">
        <v>11872</v>
      </c>
      <c r="BZ211" s="12">
        <v>0.98</v>
      </c>
      <c r="CA211" s="12">
        <v>3.84</v>
      </c>
      <c r="CB211" s="9">
        <f t="shared" si="127"/>
        <v>4.7632</v>
      </c>
      <c r="CC211" s="10">
        <v>1.225</v>
      </c>
      <c r="CD211" s="20">
        <v>1.2</v>
      </c>
      <c r="CE211" s="21">
        <f t="shared" si="128"/>
        <v>180202.311970448</v>
      </c>
    </row>
    <row r="212" s="1" customFormat="1" customHeight="1" spans="5:83">
      <c r="E212" s="12">
        <v>1197</v>
      </c>
      <c r="F212" s="12">
        <v>1594</v>
      </c>
      <c r="G212" s="32">
        <v>0.577</v>
      </c>
      <c r="H212" s="33">
        <v>1.153</v>
      </c>
      <c r="I212" s="34">
        <f t="shared" si="114"/>
        <v>2528.551</v>
      </c>
      <c r="J212" s="12">
        <v>1</v>
      </c>
      <c r="K212" s="12">
        <v>0.89</v>
      </c>
      <c r="L212" s="12">
        <v>3.21</v>
      </c>
      <c r="M212" s="35">
        <f t="shared" si="115"/>
        <v>3.8569</v>
      </c>
      <c r="N212" s="12">
        <v>1.225</v>
      </c>
      <c r="O212" s="12">
        <v>0.5</v>
      </c>
      <c r="P212" s="36">
        <f t="shared" si="116"/>
        <v>5973.32561553875</v>
      </c>
      <c r="Z212" s="12">
        <v>34993</v>
      </c>
      <c r="AA212" s="12">
        <v>0.0253</v>
      </c>
      <c r="AB212" s="13">
        <v>1.35</v>
      </c>
      <c r="AC212" s="14">
        <v>1</v>
      </c>
      <c r="AD212" s="15">
        <f t="shared" si="117"/>
        <v>1195.185915</v>
      </c>
      <c r="AE212" s="12">
        <v>1</v>
      </c>
      <c r="AF212" s="12">
        <v>530</v>
      </c>
      <c r="AG212" s="12">
        <v>2.23</v>
      </c>
      <c r="AH212" s="19">
        <f t="shared" si="118"/>
        <v>4.48691699604743</v>
      </c>
      <c r="AI212" s="20">
        <v>11872</v>
      </c>
      <c r="AJ212" s="12">
        <v>0.98</v>
      </c>
      <c r="AK212" s="12">
        <v>3.04</v>
      </c>
      <c r="AL212" s="9">
        <f t="shared" si="119"/>
        <v>3.9792</v>
      </c>
      <c r="AM212" s="10">
        <v>1.225</v>
      </c>
      <c r="AN212" s="20">
        <v>1</v>
      </c>
      <c r="AO212" s="21">
        <f t="shared" si="120"/>
        <v>84010.8898218209</v>
      </c>
      <c r="AU212" s="12">
        <v>40871</v>
      </c>
      <c r="AV212" s="12">
        <v>0.0253</v>
      </c>
      <c r="AW212" s="13">
        <v>1.35</v>
      </c>
      <c r="AX212" s="14">
        <v>1</v>
      </c>
      <c r="AY212" s="15">
        <f t="shared" si="121"/>
        <v>1395.949005</v>
      </c>
      <c r="AZ212" s="12">
        <v>1</v>
      </c>
      <c r="BA212" s="12">
        <v>530</v>
      </c>
      <c r="BB212" s="12">
        <v>2.23</v>
      </c>
      <c r="BC212" s="19">
        <f t="shared" si="122"/>
        <v>4.48691699604743</v>
      </c>
      <c r="BD212" s="20">
        <v>11872</v>
      </c>
      <c r="BE212" s="12">
        <v>0.98</v>
      </c>
      <c r="BF212" s="12">
        <v>3.04</v>
      </c>
      <c r="BG212" s="9">
        <f t="shared" si="123"/>
        <v>3.9792</v>
      </c>
      <c r="BH212" s="10">
        <v>1.225</v>
      </c>
      <c r="BI212" s="22">
        <v>1.085</v>
      </c>
      <c r="BJ212" s="21">
        <f t="shared" si="124"/>
        <v>95916.0540381507</v>
      </c>
      <c r="BP212" s="12">
        <v>40871</v>
      </c>
      <c r="BQ212" s="12">
        <v>0.0549</v>
      </c>
      <c r="BR212" s="13">
        <v>1.35</v>
      </c>
      <c r="BS212" s="14">
        <v>1</v>
      </c>
      <c r="BT212" s="15">
        <f t="shared" si="125"/>
        <v>3029.154165</v>
      </c>
      <c r="BU212" s="12">
        <v>1</v>
      </c>
      <c r="BV212" s="12">
        <v>530</v>
      </c>
      <c r="BW212" s="12">
        <v>2.32</v>
      </c>
      <c r="BX212" s="19">
        <f t="shared" si="126"/>
        <v>4.57691699604743</v>
      </c>
      <c r="BY212" s="20">
        <v>11872</v>
      </c>
      <c r="BZ212" s="12">
        <v>0.98</v>
      </c>
      <c r="CA212" s="12">
        <v>3.84</v>
      </c>
      <c r="CB212" s="9">
        <f t="shared" si="127"/>
        <v>4.7632</v>
      </c>
      <c r="CC212" s="10">
        <v>1.225</v>
      </c>
      <c r="CD212" s="20">
        <v>1.2</v>
      </c>
      <c r="CE212" s="21">
        <f t="shared" si="128"/>
        <v>180202.311970448</v>
      </c>
    </row>
    <row r="213" s="1" customFormat="1" customHeight="1" spans="5:83">
      <c r="E213" s="12">
        <v>1197</v>
      </c>
      <c r="F213" s="12">
        <v>1594</v>
      </c>
      <c r="G213" s="32">
        <v>0.444</v>
      </c>
      <c r="H213" s="33">
        <v>0.887</v>
      </c>
      <c r="I213" s="34">
        <f t="shared" si="114"/>
        <v>1945.346</v>
      </c>
      <c r="J213" s="12">
        <v>1</v>
      </c>
      <c r="K213" s="12">
        <v>0.89</v>
      </c>
      <c r="L213" s="12">
        <v>3.21</v>
      </c>
      <c r="M213" s="35">
        <f t="shared" si="115"/>
        <v>3.8569</v>
      </c>
      <c r="N213" s="12">
        <v>1.225</v>
      </c>
      <c r="O213" s="12">
        <v>0.5</v>
      </c>
      <c r="P213" s="36">
        <f t="shared" si="116"/>
        <v>4595.5905547825</v>
      </c>
      <c r="Z213" s="12">
        <v>34993</v>
      </c>
      <c r="AA213" s="12">
        <v>0.0253</v>
      </c>
      <c r="AB213" s="13">
        <v>1.35</v>
      </c>
      <c r="AC213" s="14">
        <v>1</v>
      </c>
      <c r="AD213" s="15">
        <f t="shared" si="117"/>
        <v>1195.185915</v>
      </c>
      <c r="AE213" s="12">
        <v>1</v>
      </c>
      <c r="AF213" s="12">
        <v>530</v>
      </c>
      <c r="AG213" s="12">
        <v>2.23</v>
      </c>
      <c r="AH213" s="19">
        <f t="shared" si="118"/>
        <v>4.48691699604743</v>
      </c>
      <c r="AI213" s="20">
        <v>11872</v>
      </c>
      <c r="AJ213" s="12">
        <v>0.98</v>
      </c>
      <c r="AK213" s="12">
        <v>3.04</v>
      </c>
      <c r="AL213" s="9">
        <f t="shared" si="119"/>
        <v>3.9792</v>
      </c>
      <c r="AM213" s="10">
        <v>1.225</v>
      </c>
      <c r="AN213" s="20">
        <v>1</v>
      </c>
      <c r="AO213" s="21">
        <f t="shared" si="120"/>
        <v>84010.8898218209</v>
      </c>
      <c r="AU213" s="12">
        <v>40871</v>
      </c>
      <c r="AV213" s="12">
        <v>0.0253</v>
      </c>
      <c r="AW213" s="13">
        <v>1.35</v>
      </c>
      <c r="AX213" s="14">
        <v>1</v>
      </c>
      <c r="AY213" s="15">
        <f t="shared" si="121"/>
        <v>1395.949005</v>
      </c>
      <c r="AZ213" s="12">
        <v>1</v>
      </c>
      <c r="BA213" s="12">
        <v>530</v>
      </c>
      <c r="BB213" s="12">
        <v>2.23</v>
      </c>
      <c r="BC213" s="19">
        <f t="shared" si="122"/>
        <v>4.48691699604743</v>
      </c>
      <c r="BD213" s="20">
        <v>11872</v>
      </c>
      <c r="BE213" s="12">
        <v>0.98</v>
      </c>
      <c r="BF213" s="12">
        <v>3.04</v>
      </c>
      <c r="BG213" s="9">
        <f t="shared" si="123"/>
        <v>3.9792</v>
      </c>
      <c r="BH213" s="10">
        <v>1.225</v>
      </c>
      <c r="BI213" s="22">
        <v>1.085</v>
      </c>
      <c r="BJ213" s="21">
        <f t="shared" si="124"/>
        <v>95916.0540381507</v>
      </c>
      <c r="BP213" s="12">
        <v>40871</v>
      </c>
      <c r="BQ213" s="12">
        <v>0.0549</v>
      </c>
      <c r="BR213" s="13">
        <v>1.35</v>
      </c>
      <c r="BS213" s="14">
        <v>1</v>
      </c>
      <c r="BT213" s="15">
        <f t="shared" si="125"/>
        <v>3029.154165</v>
      </c>
      <c r="BU213" s="12">
        <v>1</v>
      </c>
      <c r="BV213" s="12">
        <v>530</v>
      </c>
      <c r="BW213" s="12">
        <v>2.32</v>
      </c>
      <c r="BX213" s="19">
        <f t="shared" si="126"/>
        <v>4.57691699604743</v>
      </c>
      <c r="BY213" s="20">
        <v>11872</v>
      </c>
      <c r="BZ213" s="12">
        <v>0.98</v>
      </c>
      <c r="CA213" s="12">
        <v>3.84</v>
      </c>
      <c r="CB213" s="9">
        <f t="shared" si="127"/>
        <v>4.7632</v>
      </c>
      <c r="CC213" s="10">
        <v>1.225</v>
      </c>
      <c r="CD213" s="20">
        <v>1.2</v>
      </c>
      <c r="CE213" s="21">
        <f t="shared" si="128"/>
        <v>180202.311970448</v>
      </c>
    </row>
    <row r="214" s="1" customFormat="1" customHeight="1" spans="5:83">
      <c r="E214" s="12">
        <v>1197</v>
      </c>
      <c r="F214" s="12">
        <v>1594</v>
      </c>
      <c r="G214" s="32">
        <v>0.577</v>
      </c>
      <c r="H214" s="33">
        <v>1.153</v>
      </c>
      <c r="I214" s="34">
        <f t="shared" si="114"/>
        <v>2528.551</v>
      </c>
      <c r="J214" s="12">
        <v>1</v>
      </c>
      <c r="K214" s="12">
        <v>0.89</v>
      </c>
      <c r="L214" s="12">
        <v>3.21</v>
      </c>
      <c r="M214" s="35">
        <f t="shared" si="115"/>
        <v>3.8569</v>
      </c>
      <c r="N214" s="12">
        <v>1.225</v>
      </c>
      <c r="O214" s="12">
        <v>0.5</v>
      </c>
      <c r="P214" s="36">
        <f t="shared" si="116"/>
        <v>5973.32561553875</v>
      </c>
      <c r="Z214" s="12">
        <v>34993</v>
      </c>
      <c r="AA214" s="12">
        <v>0.0253</v>
      </c>
      <c r="AB214" s="13">
        <v>1.35</v>
      </c>
      <c r="AC214" s="14">
        <v>1</v>
      </c>
      <c r="AD214" s="15">
        <f t="shared" si="117"/>
        <v>1195.185915</v>
      </c>
      <c r="AE214" s="12">
        <v>1</v>
      </c>
      <c r="AF214" s="12">
        <v>530</v>
      </c>
      <c r="AG214" s="12">
        <v>2.23</v>
      </c>
      <c r="AH214" s="19">
        <f t="shared" si="118"/>
        <v>4.48691699604743</v>
      </c>
      <c r="AI214" s="20">
        <v>11872</v>
      </c>
      <c r="AJ214" s="12">
        <v>0.98</v>
      </c>
      <c r="AK214" s="12">
        <v>3.04</v>
      </c>
      <c r="AL214" s="9">
        <f t="shared" si="119"/>
        <v>3.9792</v>
      </c>
      <c r="AM214" s="10">
        <v>1.225</v>
      </c>
      <c r="AN214" s="20">
        <v>1</v>
      </c>
      <c r="AO214" s="21">
        <f t="shared" si="120"/>
        <v>84010.8898218209</v>
      </c>
      <c r="AU214" s="12">
        <v>40871</v>
      </c>
      <c r="AV214" s="12">
        <v>0.0253</v>
      </c>
      <c r="AW214" s="13">
        <v>1.35</v>
      </c>
      <c r="AX214" s="14">
        <v>1</v>
      </c>
      <c r="AY214" s="15">
        <f t="shared" si="121"/>
        <v>1395.949005</v>
      </c>
      <c r="AZ214" s="12">
        <v>1</v>
      </c>
      <c r="BA214" s="12">
        <v>530</v>
      </c>
      <c r="BB214" s="12">
        <v>2.23</v>
      </c>
      <c r="BC214" s="19">
        <f t="shared" si="122"/>
        <v>4.48691699604743</v>
      </c>
      <c r="BD214" s="20">
        <v>11872</v>
      </c>
      <c r="BE214" s="12">
        <v>0.98</v>
      </c>
      <c r="BF214" s="12">
        <v>3.04</v>
      </c>
      <c r="BG214" s="9">
        <f t="shared" si="123"/>
        <v>3.9792</v>
      </c>
      <c r="BH214" s="10">
        <v>1.225</v>
      </c>
      <c r="BI214" s="22">
        <v>1.085</v>
      </c>
      <c r="BJ214" s="21">
        <f t="shared" si="124"/>
        <v>95916.0540381507</v>
      </c>
      <c r="BP214" s="12">
        <v>40871</v>
      </c>
      <c r="BQ214" s="12">
        <v>0.0299</v>
      </c>
      <c r="BR214" s="13">
        <v>1.35</v>
      </c>
      <c r="BS214" s="14">
        <v>1</v>
      </c>
      <c r="BT214" s="15">
        <f t="shared" si="125"/>
        <v>1649.757915</v>
      </c>
      <c r="BU214" s="12">
        <v>1</v>
      </c>
      <c r="BV214" s="12">
        <v>530</v>
      </c>
      <c r="BW214" s="12">
        <v>2.32</v>
      </c>
      <c r="BX214" s="19">
        <f t="shared" si="126"/>
        <v>4.57691699604743</v>
      </c>
      <c r="BY214" s="20">
        <v>11872</v>
      </c>
      <c r="BZ214" s="12">
        <v>0.98</v>
      </c>
      <c r="CA214" s="12">
        <v>3.84</v>
      </c>
      <c r="CB214" s="9">
        <f t="shared" si="127"/>
        <v>4.7632</v>
      </c>
      <c r="CC214" s="10">
        <v>1.225</v>
      </c>
      <c r="CD214" s="20">
        <v>1.2</v>
      </c>
      <c r="CE214" s="21">
        <f t="shared" si="128"/>
        <v>135996.616304488</v>
      </c>
    </row>
    <row r="215" s="1" customFormat="1" customHeight="1" spans="5:83">
      <c r="E215" s="12">
        <v>1197</v>
      </c>
      <c r="F215" s="12">
        <v>1594</v>
      </c>
      <c r="G215" s="32">
        <v>0.444</v>
      </c>
      <c r="H215" s="33">
        <v>0.887</v>
      </c>
      <c r="I215" s="34">
        <f t="shared" si="114"/>
        <v>1945.346</v>
      </c>
      <c r="J215" s="12">
        <v>1</v>
      </c>
      <c r="K215" s="12">
        <v>0.89</v>
      </c>
      <c r="L215" s="12">
        <v>3.21</v>
      </c>
      <c r="M215" s="35">
        <f t="shared" si="115"/>
        <v>3.8569</v>
      </c>
      <c r="N215" s="12">
        <v>1.225</v>
      </c>
      <c r="O215" s="12">
        <v>0.5</v>
      </c>
      <c r="P215" s="36">
        <f t="shared" si="116"/>
        <v>4595.5905547825</v>
      </c>
      <c r="Z215" s="12">
        <v>34993</v>
      </c>
      <c r="AA215" s="12">
        <v>0.0253</v>
      </c>
      <c r="AB215" s="13">
        <v>1.35</v>
      </c>
      <c r="AC215" s="14">
        <v>1</v>
      </c>
      <c r="AD215" s="15">
        <f t="shared" si="117"/>
        <v>1195.185915</v>
      </c>
      <c r="AE215" s="12">
        <v>1</v>
      </c>
      <c r="AF215" s="12">
        <v>530</v>
      </c>
      <c r="AG215" s="12">
        <v>2.23</v>
      </c>
      <c r="AH215" s="19">
        <f t="shared" si="118"/>
        <v>4.48691699604743</v>
      </c>
      <c r="AI215" s="20">
        <v>11872</v>
      </c>
      <c r="AJ215" s="12">
        <v>0.98</v>
      </c>
      <c r="AK215" s="12">
        <v>3.04</v>
      </c>
      <c r="AL215" s="9">
        <f t="shared" si="119"/>
        <v>3.9792</v>
      </c>
      <c r="AM215" s="10">
        <v>1.225</v>
      </c>
      <c r="AN215" s="20">
        <v>1</v>
      </c>
      <c r="AO215" s="21">
        <f t="shared" si="120"/>
        <v>84010.8898218209</v>
      </c>
      <c r="AU215" s="12">
        <v>40871</v>
      </c>
      <c r="AV215" s="12">
        <v>0.0253</v>
      </c>
      <c r="AW215" s="13">
        <v>1.35</v>
      </c>
      <c r="AX215" s="14">
        <v>1</v>
      </c>
      <c r="AY215" s="15">
        <f t="shared" si="121"/>
        <v>1395.949005</v>
      </c>
      <c r="AZ215" s="12">
        <v>1</v>
      </c>
      <c r="BA215" s="12">
        <v>530</v>
      </c>
      <c r="BB215" s="12">
        <v>2.23</v>
      </c>
      <c r="BC215" s="19">
        <f t="shared" si="122"/>
        <v>4.48691699604743</v>
      </c>
      <c r="BD215" s="20">
        <v>11872</v>
      </c>
      <c r="BE215" s="12">
        <v>0.98</v>
      </c>
      <c r="BF215" s="12">
        <v>3.04</v>
      </c>
      <c r="BG215" s="9">
        <f t="shared" si="123"/>
        <v>3.9792</v>
      </c>
      <c r="BH215" s="10">
        <v>1.225</v>
      </c>
      <c r="BI215" s="22">
        <v>1.085</v>
      </c>
      <c r="BJ215" s="21">
        <f t="shared" si="124"/>
        <v>95916.0540381507</v>
      </c>
      <c r="BP215" s="12">
        <v>40871</v>
      </c>
      <c r="BQ215" s="12">
        <v>0.0299</v>
      </c>
      <c r="BR215" s="13">
        <v>1.35</v>
      </c>
      <c r="BS215" s="14">
        <v>1</v>
      </c>
      <c r="BT215" s="15">
        <f t="shared" si="125"/>
        <v>1649.757915</v>
      </c>
      <c r="BU215" s="12">
        <v>1</v>
      </c>
      <c r="BV215" s="12">
        <v>530</v>
      </c>
      <c r="BW215" s="12">
        <v>2.32</v>
      </c>
      <c r="BX215" s="19">
        <f t="shared" si="126"/>
        <v>4.57691699604743</v>
      </c>
      <c r="BY215" s="20">
        <v>11872</v>
      </c>
      <c r="BZ215" s="12">
        <v>0.98</v>
      </c>
      <c r="CA215" s="12">
        <v>3.84</v>
      </c>
      <c r="CB215" s="9">
        <f t="shared" si="127"/>
        <v>4.7632</v>
      </c>
      <c r="CC215" s="10">
        <v>1.225</v>
      </c>
      <c r="CD215" s="20">
        <v>1.2</v>
      </c>
      <c r="CE215" s="21">
        <f t="shared" si="128"/>
        <v>135996.616304488</v>
      </c>
    </row>
    <row r="216" s="1" customFormat="1" customHeight="1" spans="5:83">
      <c r="E216" s="12">
        <v>1197</v>
      </c>
      <c r="F216" s="12">
        <v>1594</v>
      </c>
      <c r="G216" s="32">
        <v>0.577</v>
      </c>
      <c r="H216" s="33">
        <v>1.153</v>
      </c>
      <c r="I216" s="34">
        <f t="shared" si="114"/>
        <v>2528.551</v>
      </c>
      <c r="J216" s="12">
        <v>1</v>
      </c>
      <c r="K216" s="12">
        <v>0.89</v>
      </c>
      <c r="L216" s="12">
        <v>3.21</v>
      </c>
      <c r="M216" s="35">
        <f t="shared" si="115"/>
        <v>3.8569</v>
      </c>
      <c r="N216" s="12">
        <v>1.225</v>
      </c>
      <c r="O216" s="12">
        <v>0.5</v>
      </c>
      <c r="P216" s="36">
        <f t="shared" si="116"/>
        <v>5973.32561553875</v>
      </c>
      <c r="Z216" s="12">
        <v>34993</v>
      </c>
      <c r="AA216" s="12">
        <v>0.0253</v>
      </c>
      <c r="AB216" s="13">
        <v>1.35</v>
      </c>
      <c r="AC216" s="14">
        <v>1</v>
      </c>
      <c r="AD216" s="15">
        <f t="shared" si="117"/>
        <v>1195.185915</v>
      </c>
      <c r="AE216" s="12">
        <v>1</v>
      </c>
      <c r="AF216" s="12">
        <v>530</v>
      </c>
      <c r="AG216" s="12">
        <v>2.23</v>
      </c>
      <c r="AH216" s="19">
        <f t="shared" si="118"/>
        <v>4.48691699604743</v>
      </c>
      <c r="AI216" s="20">
        <v>11872</v>
      </c>
      <c r="AJ216" s="12">
        <v>0.98</v>
      </c>
      <c r="AK216" s="12">
        <v>3.04</v>
      </c>
      <c r="AL216" s="9">
        <f t="shared" si="119"/>
        <v>3.9792</v>
      </c>
      <c r="AM216" s="10">
        <v>1.225</v>
      </c>
      <c r="AN216" s="20">
        <v>1</v>
      </c>
      <c r="AO216" s="21">
        <f t="shared" si="120"/>
        <v>84010.8898218209</v>
      </c>
      <c r="AU216" s="12">
        <v>40871</v>
      </c>
      <c r="AV216" s="12">
        <v>0.0253</v>
      </c>
      <c r="AW216" s="13">
        <v>1.35</v>
      </c>
      <c r="AX216" s="14">
        <v>1</v>
      </c>
      <c r="AY216" s="15">
        <f t="shared" si="121"/>
        <v>1395.949005</v>
      </c>
      <c r="AZ216" s="12">
        <v>1</v>
      </c>
      <c r="BA216" s="12">
        <v>530</v>
      </c>
      <c r="BB216" s="12">
        <v>2.23</v>
      </c>
      <c r="BC216" s="19">
        <f t="shared" si="122"/>
        <v>4.48691699604743</v>
      </c>
      <c r="BD216" s="20">
        <v>11872</v>
      </c>
      <c r="BE216" s="12">
        <v>0.98</v>
      </c>
      <c r="BF216" s="12">
        <v>3.04</v>
      </c>
      <c r="BG216" s="9">
        <f t="shared" si="123"/>
        <v>3.9792</v>
      </c>
      <c r="BH216" s="10">
        <v>1.225</v>
      </c>
      <c r="BI216" s="22">
        <v>1.085</v>
      </c>
      <c r="BJ216" s="21">
        <f t="shared" si="124"/>
        <v>95916.0540381507</v>
      </c>
      <c r="BP216" s="12">
        <v>40871</v>
      </c>
      <c r="BQ216" s="12">
        <v>0.0299</v>
      </c>
      <c r="BR216" s="13">
        <v>1.35</v>
      </c>
      <c r="BS216" s="14">
        <v>1</v>
      </c>
      <c r="BT216" s="15">
        <f t="shared" si="125"/>
        <v>1649.757915</v>
      </c>
      <c r="BU216" s="12">
        <v>1</v>
      </c>
      <c r="BV216" s="12">
        <v>530</v>
      </c>
      <c r="BW216" s="12">
        <v>2.32</v>
      </c>
      <c r="BX216" s="19">
        <f t="shared" si="126"/>
        <v>4.57691699604743</v>
      </c>
      <c r="BY216" s="20">
        <v>11872</v>
      </c>
      <c r="BZ216" s="12">
        <v>0.98</v>
      </c>
      <c r="CA216" s="12">
        <v>3.84</v>
      </c>
      <c r="CB216" s="9">
        <f t="shared" si="127"/>
        <v>4.7632</v>
      </c>
      <c r="CC216" s="10">
        <v>1.225</v>
      </c>
      <c r="CD216" s="20">
        <v>1.2</v>
      </c>
      <c r="CE216" s="21">
        <f t="shared" si="128"/>
        <v>135996.616304488</v>
      </c>
    </row>
    <row r="217" s="1" customFormat="1" customHeight="1" spans="5:83">
      <c r="E217" s="12">
        <v>1197</v>
      </c>
      <c r="F217" s="12">
        <v>1594</v>
      </c>
      <c r="G217" s="32">
        <v>0.444</v>
      </c>
      <c r="H217" s="33">
        <v>0.887</v>
      </c>
      <c r="I217" s="34">
        <f t="shared" si="114"/>
        <v>1945.346</v>
      </c>
      <c r="J217" s="12">
        <v>1</v>
      </c>
      <c r="K217" s="12">
        <v>0.89</v>
      </c>
      <c r="L217" s="12">
        <v>3.21</v>
      </c>
      <c r="M217" s="35">
        <f t="shared" si="115"/>
        <v>3.8569</v>
      </c>
      <c r="N217" s="12">
        <v>1.225</v>
      </c>
      <c r="O217" s="12">
        <v>0.5</v>
      </c>
      <c r="P217" s="36">
        <f t="shared" si="116"/>
        <v>4595.5905547825</v>
      </c>
      <c r="Z217" s="12">
        <v>34993</v>
      </c>
      <c r="AA217" s="12">
        <v>0.0253</v>
      </c>
      <c r="AB217" s="13">
        <v>1.35</v>
      </c>
      <c r="AC217" s="14">
        <v>1</v>
      </c>
      <c r="AD217" s="15">
        <f t="shared" si="117"/>
        <v>1195.185915</v>
      </c>
      <c r="AE217" s="12">
        <v>1</v>
      </c>
      <c r="AF217" s="12">
        <v>530</v>
      </c>
      <c r="AG217" s="12">
        <v>2.23</v>
      </c>
      <c r="AH217" s="19">
        <f t="shared" si="118"/>
        <v>4.48691699604743</v>
      </c>
      <c r="AI217" s="20">
        <v>11872</v>
      </c>
      <c r="AJ217" s="12">
        <v>0.98</v>
      </c>
      <c r="AK217" s="12">
        <v>3.04</v>
      </c>
      <c r="AL217" s="9">
        <f t="shared" si="119"/>
        <v>3.9792</v>
      </c>
      <c r="AM217" s="10">
        <v>1.225</v>
      </c>
      <c r="AN217" s="20">
        <v>1</v>
      </c>
      <c r="AO217" s="21">
        <f t="shared" si="120"/>
        <v>84010.8898218209</v>
      </c>
      <c r="AU217" s="12">
        <v>40871</v>
      </c>
      <c r="AV217" s="12">
        <v>0.0253</v>
      </c>
      <c r="AW217" s="13">
        <v>1.35</v>
      </c>
      <c r="AX217" s="14">
        <v>1</v>
      </c>
      <c r="AY217" s="15">
        <f t="shared" si="121"/>
        <v>1395.949005</v>
      </c>
      <c r="AZ217" s="12">
        <v>1</v>
      </c>
      <c r="BA217" s="12">
        <v>530</v>
      </c>
      <c r="BB217" s="12">
        <v>2.23</v>
      </c>
      <c r="BC217" s="19">
        <f t="shared" si="122"/>
        <v>4.48691699604743</v>
      </c>
      <c r="BD217" s="20">
        <v>11872</v>
      </c>
      <c r="BE217" s="12">
        <v>0.98</v>
      </c>
      <c r="BF217" s="12">
        <v>3.04</v>
      </c>
      <c r="BG217" s="9">
        <f t="shared" si="123"/>
        <v>3.9792</v>
      </c>
      <c r="BH217" s="10">
        <v>1.225</v>
      </c>
      <c r="BI217" s="22">
        <v>1.085</v>
      </c>
      <c r="BJ217" s="21">
        <f t="shared" si="124"/>
        <v>95916.0540381507</v>
      </c>
      <c r="BP217" s="12">
        <v>40871</v>
      </c>
      <c r="BQ217" s="12">
        <v>0.0299</v>
      </c>
      <c r="BR217" s="13">
        <v>1.35</v>
      </c>
      <c r="BS217" s="14">
        <v>1</v>
      </c>
      <c r="BT217" s="15">
        <f t="shared" si="125"/>
        <v>1649.757915</v>
      </c>
      <c r="BU217" s="12">
        <v>1</v>
      </c>
      <c r="BV217" s="12">
        <v>530</v>
      </c>
      <c r="BW217" s="12">
        <v>2.32</v>
      </c>
      <c r="BX217" s="19">
        <f t="shared" si="126"/>
        <v>4.57691699604743</v>
      </c>
      <c r="BY217" s="20">
        <v>11872</v>
      </c>
      <c r="BZ217" s="12">
        <v>0.98</v>
      </c>
      <c r="CA217" s="12">
        <v>3.84</v>
      </c>
      <c r="CB217" s="9">
        <f t="shared" si="127"/>
        <v>4.7632</v>
      </c>
      <c r="CC217" s="10">
        <v>1.225</v>
      </c>
      <c r="CD217" s="20">
        <v>1.2</v>
      </c>
      <c r="CE217" s="21">
        <f t="shared" si="128"/>
        <v>135996.616304488</v>
      </c>
    </row>
    <row r="218" s="1" customFormat="1" customHeight="1" spans="5:83">
      <c r="E218" s="12">
        <v>1197</v>
      </c>
      <c r="F218" s="12">
        <v>1594</v>
      </c>
      <c r="G218" s="32">
        <v>0.577</v>
      </c>
      <c r="H218" s="33">
        <v>1.153</v>
      </c>
      <c r="I218" s="34">
        <f t="shared" si="114"/>
        <v>2528.551</v>
      </c>
      <c r="J218" s="12">
        <v>1</v>
      </c>
      <c r="K218" s="12">
        <v>0.89</v>
      </c>
      <c r="L218" s="12">
        <v>3.21</v>
      </c>
      <c r="M218" s="35">
        <f t="shared" si="115"/>
        <v>3.8569</v>
      </c>
      <c r="N218" s="12">
        <v>1.225</v>
      </c>
      <c r="O218" s="12">
        <v>0.5</v>
      </c>
      <c r="P218" s="36">
        <f t="shared" si="116"/>
        <v>5973.32561553875</v>
      </c>
      <c r="Z218" s="12">
        <v>34993</v>
      </c>
      <c r="AA218" s="12">
        <v>0.0253</v>
      </c>
      <c r="AB218" s="13">
        <v>1.35</v>
      </c>
      <c r="AC218" s="14">
        <v>1</v>
      </c>
      <c r="AD218" s="15">
        <f t="shared" si="117"/>
        <v>1195.185915</v>
      </c>
      <c r="AE218" s="12">
        <v>1</v>
      </c>
      <c r="AF218" s="12">
        <v>530</v>
      </c>
      <c r="AG218" s="12">
        <v>2.23</v>
      </c>
      <c r="AH218" s="19">
        <f t="shared" si="118"/>
        <v>4.48691699604743</v>
      </c>
      <c r="AI218" s="20">
        <v>11872</v>
      </c>
      <c r="AJ218" s="12">
        <v>0.98</v>
      </c>
      <c r="AK218" s="12">
        <v>3.04</v>
      </c>
      <c r="AL218" s="9">
        <f t="shared" si="119"/>
        <v>3.9792</v>
      </c>
      <c r="AM218" s="10">
        <v>1.225</v>
      </c>
      <c r="AN218" s="20">
        <v>1</v>
      </c>
      <c r="AO218" s="21">
        <f t="shared" si="120"/>
        <v>84010.8898218209</v>
      </c>
      <c r="AU218" s="12">
        <v>40871</v>
      </c>
      <c r="AV218" s="12">
        <v>0.0253</v>
      </c>
      <c r="AW218" s="13">
        <v>1.35</v>
      </c>
      <c r="AX218" s="14">
        <v>1</v>
      </c>
      <c r="AY218" s="15">
        <f t="shared" si="121"/>
        <v>1395.949005</v>
      </c>
      <c r="AZ218" s="12">
        <v>1</v>
      </c>
      <c r="BA218" s="12">
        <v>530</v>
      </c>
      <c r="BB218" s="12">
        <v>2.23</v>
      </c>
      <c r="BC218" s="19">
        <f t="shared" si="122"/>
        <v>4.48691699604743</v>
      </c>
      <c r="BD218" s="20">
        <v>11872</v>
      </c>
      <c r="BE218" s="12">
        <v>0.98</v>
      </c>
      <c r="BF218" s="12">
        <v>3.04</v>
      </c>
      <c r="BG218" s="9">
        <f t="shared" si="123"/>
        <v>3.9792</v>
      </c>
      <c r="BH218" s="10">
        <v>1.225</v>
      </c>
      <c r="BI218" s="22">
        <v>1.085</v>
      </c>
      <c r="BJ218" s="21">
        <f t="shared" si="124"/>
        <v>95916.0540381507</v>
      </c>
      <c r="BP218" s="12">
        <v>40871</v>
      </c>
      <c r="BQ218" s="12">
        <v>0.0299</v>
      </c>
      <c r="BR218" s="13">
        <v>1.35</v>
      </c>
      <c r="BS218" s="14">
        <v>1</v>
      </c>
      <c r="BT218" s="15">
        <f t="shared" si="125"/>
        <v>1649.757915</v>
      </c>
      <c r="BU218" s="12">
        <v>1</v>
      </c>
      <c r="BV218" s="12">
        <v>530</v>
      </c>
      <c r="BW218" s="12">
        <v>2.32</v>
      </c>
      <c r="BX218" s="19">
        <f t="shared" si="126"/>
        <v>4.57691699604743</v>
      </c>
      <c r="BY218" s="20">
        <v>11872</v>
      </c>
      <c r="BZ218" s="12">
        <v>0.98</v>
      </c>
      <c r="CA218" s="12">
        <v>3.84</v>
      </c>
      <c r="CB218" s="9">
        <f t="shared" si="127"/>
        <v>4.7632</v>
      </c>
      <c r="CC218" s="10">
        <v>1.225</v>
      </c>
      <c r="CD218" s="20">
        <v>1.2</v>
      </c>
      <c r="CE218" s="21">
        <f t="shared" si="128"/>
        <v>135996.616304488</v>
      </c>
    </row>
    <row r="219" s="1" customFormat="1" customHeight="1" spans="5:83">
      <c r="E219" s="12">
        <v>1197</v>
      </c>
      <c r="F219" s="12">
        <v>1594</v>
      </c>
      <c r="G219" s="32">
        <v>0.444</v>
      </c>
      <c r="H219" s="33">
        <v>0.887</v>
      </c>
      <c r="I219" s="34">
        <f t="shared" si="114"/>
        <v>1945.346</v>
      </c>
      <c r="J219" s="12">
        <v>1</v>
      </c>
      <c r="K219" s="12">
        <v>0.89</v>
      </c>
      <c r="L219" s="12">
        <v>3.21</v>
      </c>
      <c r="M219" s="35">
        <f t="shared" si="115"/>
        <v>3.8569</v>
      </c>
      <c r="N219" s="12">
        <v>1.225</v>
      </c>
      <c r="O219" s="12">
        <v>0.5</v>
      </c>
      <c r="P219" s="36">
        <f t="shared" si="116"/>
        <v>4595.5905547825</v>
      </c>
      <c r="Z219" s="12">
        <v>34993</v>
      </c>
      <c r="AA219" s="12">
        <v>0.0253</v>
      </c>
      <c r="AB219" s="13">
        <v>1.35</v>
      </c>
      <c r="AC219" s="14">
        <v>1</v>
      </c>
      <c r="AD219" s="15">
        <f t="shared" si="117"/>
        <v>1195.185915</v>
      </c>
      <c r="AE219" s="12">
        <v>1</v>
      </c>
      <c r="AF219" s="12">
        <v>530</v>
      </c>
      <c r="AG219" s="12">
        <v>2.23</v>
      </c>
      <c r="AH219" s="19">
        <f t="shared" si="118"/>
        <v>4.48691699604743</v>
      </c>
      <c r="AI219" s="20">
        <v>11872</v>
      </c>
      <c r="AJ219" s="12">
        <v>0.98</v>
      </c>
      <c r="AK219" s="12">
        <v>3.04</v>
      </c>
      <c r="AL219" s="9">
        <f t="shared" si="119"/>
        <v>3.9792</v>
      </c>
      <c r="AM219" s="10">
        <v>1.225</v>
      </c>
      <c r="AN219" s="20">
        <v>1</v>
      </c>
      <c r="AO219" s="21">
        <f t="shared" si="120"/>
        <v>84010.8898218209</v>
      </c>
      <c r="AU219" s="12">
        <v>40871</v>
      </c>
      <c r="AV219" s="12">
        <v>0.0253</v>
      </c>
      <c r="AW219" s="13">
        <v>1.35</v>
      </c>
      <c r="AX219" s="14">
        <v>1</v>
      </c>
      <c r="AY219" s="15">
        <f t="shared" si="121"/>
        <v>1395.949005</v>
      </c>
      <c r="AZ219" s="12">
        <v>1</v>
      </c>
      <c r="BA219" s="12">
        <v>530</v>
      </c>
      <c r="BB219" s="12">
        <v>2.23</v>
      </c>
      <c r="BC219" s="19">
        <f t="shared" si="122"/>
        <v>4.48691699604743</v>
      </c>
      <c r="BD219" s="20">
        <v>11872</v>
      </c>
      <c r="BE219" s="12">
        <v>0.98</v>
      </c>
      <c r="BF219" s="12">
        <v>3.04</v>
      </c>
      <c r="BG219" s="9">
        <f t="shared" si="123"/>
        <v>3.9792</v>
      </c>
      <c r="BH219" s="10">
        <v>1.225</v>
      </c>
      <c r="BI219" s="22">
        <v>1.085</v>
      </c>
      <c r="BJ219" s="21">
        <f t="shared" si="124"/>
        <v>95916.0540381507</v>
      </c>
      <c r="BP219" s="12">
        <v>40871</v>
      </c>
      <c r="BQ219" s="12">
        <v>0.0299</v>
      </c>
      <c r="BR219" s="13">
        <v>1.35</v>
      </c>
      <c r="BS219" s="14">
        <v>1</v>
      </c>
      <c r="BT219" s="15">
        <f t="shared" si="125"/>
        <v>1649.757915</v>
      </c>
      <c r="BU219" s="12">
        <v>1</v>
      </c>
      <c r="BV219" s="12">
        <v>530</v>
      </c>
      <c r="BW219" s="12">
        <v>2.32</v>
      </c>
      <c r="BX219" s="19">
        <f t="shared" si="126"/>
        <v>4.57691699604743</v>
      </c>
      <c r="BY219" s="20">
        <v>11872</v>
      </c>
      <c r="BZ219" s="12">
        <v>0.98</v>
      </c>
      <c r="CA219" s="12">
        <v>3.84</v>
      </c>
      <c r="CB219" s="9">
        <f t="shared" si="127"/>
        <v>4.7632</v>
      </c>
      <c r="CC219" s="10">
        <v>1.225</v>
      </c>
      <c r="CD219" s="20">
        <v>1.2</v>
      </c>
      <c r="CE219" s="21">
        <f t="shared" si="128"/>
        <v>135996.616304488</v>
      </c>
    </row>
    <row r="220" s="1" customFormat="1" customHeight="1" spans="5:83">
      <c r="E220" s="12">
        <v>1197</v>
      </c>
      <c r="F220" s="12">
        <v>1594</v>
      </c>
      <c r="G220" s="32">
        <v>0.577</v>
      </c>
      <c r="H220" s="33">
        <v>1.153</v>
      </c>
      <c r="I220" s="34">
        <f t="shared" si="114"/>
        <v>2528.551</v>
      </c>
      <c r="J220" s="12">
        <v>1</v>
      </c>
      <c r="K220" s="12">
        <v>0.89</v>
      </c>
      <c r="L220" s="12">
        <v>3.21</v>
      </c>
      <c r="M220" s="35">
        <f t="shared" si="115"/>
        <v>3.8569</v>
      </c>
      <c r="N220" s="12">
        <v>1.225</v>
      </c>
      <c r="O220" s="12">
        <v>0.5</v>
      </c>
      <c r="P220" s="36">
        <f t="shared" si="116"/>
        <v>5973.32561553875</v>
      </c>
      <c r="Z220" s="12">
        <v>34993</v>
      </c>
      <c r="AA220" s="12">
        <v>0.0253</v>
      </c>
      <c r="AB220" s="13">
        <v>1.35</v>
      </c>
      <c r="AC220" s="14">
        <v>1</v>
      </c>
      <c r="AD220" s="15">
        <f t="shared" si="117"/>
        <v>1195.185915</v>
      </c>
      <c r="AE220" s="12">
        <v>1</v>
      </c>
      <c r="AF220" s="12">
        <v>530</v>
      </c>
      <c r="AG220" s="12">
        <v>2.23</v>
      </c>
      <c r="AH220" s="19">
        <f t="shared" si="118"/>
        <v>4.48691699604743</v>
      </c>
      <c r="AI220" s="20">
        <v>11872</v>
      </c>
      <c r="AJ220" s="12">
        <v>0.98</v>
      </c>
      <c r="AK220" s="12">
        <v>3.04</v>
      </c>
      <c r="AL220" s="9">
        <f t="shared" si="119"/>
        <v>3.9792</v>
      </c>
      <c r="AM220" s="10">
        <v>1.225</v>
      </c>
      <c r="AN220" s="20">
        <v>1</v>
      </c>
      <c r="AO220" s="21">
        <f t="shared" si="120"/>
        <v>84010.8898218209</v>
      </c>
      <c r="AU220" s="12">
        <v>40871</v>
      </c>
      <c r="AV220" s="12">
        <v>0.0253</v>
      </c>
      <c r="AW220" s="13">
        <v>1.35</v>
      </c>
      <c r="AX220" s="14">
        <v>1</v>
      </c>
      <c r="AY220" s="15">
        <f t="shared" si="121"/>
        <v>1395.949005</v>
      </c>
      <c r="AZ220" s="12">
        <v>1</v>
      </c>
      <c r="BA220" s="12">
        <v>530</v>
      </c>
      <c r="BB220" s="12">
        <v>2.23</v>
      </c>
      <c r="BC220" s="19">
        <f t="shared" si="122"/>
        <v>4.48691699604743</v>
      </c>
      <c r="BD220" s="20">
        <v>11872</v>
      </c>
      <c r="BE220" s="12">
        <v>0.98</v>
      </c>
      <c r="BF220" s="12">
        <v>3.04</v>
      </c>
      <c r="BG220" s="9">
        <f t="shared" si="123"/>
        <v>3.9792</v>
      </c>
      <c r="BH220" s="10">
        <v>1.225</v>
      </c>
      <c r="BI220" s="22">
        <v>1.085</v>
      </c>
      <c r="BJ220" s="21">
        <f t="shared" si="124"/>
        <v>95916.0540381507</v>
      </c>
      <c r="BP220" s="12">
        <v>40871</v>
      </c>
      <c r="BQ220" s="12">
        <v>0.0299</v>
      </c>
      <c r="BR220" s="13">
        <v>1.35</v>
      </c>
      <c r="BS220" s="14">
        <v>1</v>
      </c>
      <c r="BT220" s="15">
        <f t="shared" si="125"/>
        <v>1649.757915</v>
      </c>
      <c r="BU220" s="12">
        <v>1</v>
      </c>
      <c r="BV220" s="12">
        <v>530</v>
      </c>
      <c r="BW220" s="12">
        <v>2.32</v>
      </c>
      <c r="BX220" s="19">
        <f t="shared" si="126"/>
        <v>4.57691699604743</v>
      </c>
      <c r="BY220" s="20">
        <v>11872</v>
      </c>
      <c r="BZ220" s="12">
        <v>0.98</v>
      </c>
      <c r="CA220" s="12">
        <v>3.84</v>
      </c>
      <c r="CB220" s="9">
        <f t="shared" si="127"/>
        <v>4.7632</v>
      </c>
      <c r="CC220" s="10">
        <v>1.225</v>
      </c>
      <c r="CD220" s="20">
        <v>1.2</v>
      </c>
      <c r="CE220" s="21">
        <f t="shared" si="128"/>
        <v>135996.616304488</v>
      </c>
    </row>
    <row r="221" s="1" customFormat="1" customHeight="1" spans="5:83">
      <c r="E221" s="12">
        <v>1197</v>
      </c>
      <c r="F221" s="12">
        <v>1594</v>
      </c>
      <c r="G221" s="32">
        <v>4.04</v>
      </c>
      <c r="H221" s="33">
        <v>8.09</v>
      </c>
      <c r="I221" s="34">
        <f t="shared" si="114"/>
        <v>17731.34</v>
      </c>
      <c r="J221" s="12">
        <v>2.2</v>
      </c>
      <c r="K221" s="12">
        <v>0.89</v>
      </c>
      <c r="L221" s="12">
        <v>3.21</v>
      </c>
      <c r="M221" s="35">
        <f t="shared" si="115"/>
        <v>3.8569</v>
      </c>
      <c r="N221" s="12">
        <v>1.225</v>
      </c>
      <c r="O221" s="12">
        <v>0.5</v>
      </c>
      <c r="P221" s="36">
        <f t="shared" si="116"/>
        <v>92152.837068985</v>
      </c>
      <c r="Z221" s="12">
        <v>34993</v>
      </c>
      <c r="AA221" s="12">
        <v>0.0253</v>
      </c>
      <c r="AB221" s="13">
        <v>1.35</v>
      </c>
      <c r="AC221" s="14">
        <v>1</v>
      </c>
      <c r="AD221" s="15">
        <f t="shared" si="117"/>
        <v>1195.185915</v>
      </c>
      <c r="AE221" s="12">
        <v>1</v>
      </c>
      <c r="AF221" s="12">
        <v>530</v>
      </c>
      <c r="AG221" s="12">
        <v>2.23</v>
      </c>
      <c r="AH221" s="19">
        <f t="shared" si="118"/>
        <v>4.48691699604743</v>
      </c>
      <c r="AI221" s="20">
        <v>11872</v>
      </c>
      <c r="AJ221" s="12">
        <v>0.98</v>
      </c>
      <c r="AK221" s="12">
        <v>3.04</v>
      </c>
      <c r="AL221" s="9">
        <f t="shared" si="119"/>
        <v>3.9792</v>
      </c>
      <c r="AM221" s="10">
        <v>1.225</v>
      </c>
      <c r="AN221" s="20">
        <v>1</v>
      </c>
      <c r="AO221" s="21">
        <f t="shared" si="120"/>
        <v>84010.8898218209</v>
      </c>
      <c r="AU221" s="12">
        <v>40871</v>
      </c>
      <c r="AV221" s="12">
        <v>0.0253</v>
      </c>
      <c r="AW221" s="13">
        <v>1.35</v>
      </c>
      <c r="AX221" s="14">
        <v>1</v>
      </c>
      <c r="AY221" s="15">
        <f t="shared" si="121"/>
        <v>1395.949005</v>
      </c>
      <c r="AZ221" s="12">
        <v>1</v>
      </c>
      <c r="BA221" s="12">
        <v>530</v>
      </c>
      <c r="BB221" s="12">
        <v>2.23</v>
      </c>
      <c r="BC221" s="19">
        <f t="shared" si="122"/>
        <v>4.48691699604743</v>
      </c>
      <c r="BD221" s="20">
        <v>11872</v>
      </c>
      <c r="BE221" s="12">
        <v>0.98</v>
      </c>
      <c r="BF221" s="12">
        <v>3.04</v>
      </c>
      <c r="BG221" s="9">
        <f t="shared" si="123"/>
        <v>3.9792</v>
      </c>
      <c r="BH221" s="10">
        <v>1.225</v>
      </c>
      <c r="BI221" s="22">
        <v>1.085</v>
      </c>
      <c r="BJ221" s="21">
        <f t="shared" si="124"/>
        <v>95916.0540381507</v>
      </c>
      <c r="BP221" s="12">
        <v>40871</v>
      </c>
      <c r="BQ221" s="12">
        <v>0.0299</v>
      </c>
      <c r="BR221" s="13">
        <v>1.35</v>
      </c>
      <c r="BS221" s="14">
        <v>1</v>
      </c>
      <c r="BT221" s="15">
        <f t="shared" si="125"/>
        <v>1649.757915</v>
      </c>
      <c r="BU221" s="12">
        <v>1</v>
      </c>
      <c r="BV221" s="12">
        <v>530</v>
      </c>
      <c r="BW221" s="12">
        <v>2.32</v>
      </c>
      <c r="BX221" s="19">
        <f t="shared" si="126"/>
        <v>4.57691699604743</v>
      </c>
      <c r="BY221" s="20">
        <v>11872</v>
      </c>
      <c r="BZ221" s="12">
        <v>0.98</v>
      </c>
      <c r="CA221" s="12">
        <v>3.84</v>
      </c>
      <c r="CB221" s="9">
        <f t="shared" si="127"/>
        <v>4.7632</v>
      </c>
      <c r="CC221" s="10">
        <v>1.225</v>
      </c>
      <c r="CD221" s="20">
        <v>1.2</v>
      </c>
      <c r="CE221" s="21">
        <f t="shared" si="128"/>
        <v>135996.616304488</v>
      </c>
    </row>
    <row r="222" s="1" customFormat="1" customHeight="1" spans="5:83">
      <c r="E222" s="12">
        <v>1197</v>
      </c>
      <c r="F222" s="12">
        <v>1594</v>
      </c>
      <c r="G222" s="32">
        <v>6.07</v>
      </c>
      <c r="H222" s="33">
        <v>12.13</v>
      </c>
      <c r="I222" s="34">
        <f t="shared" si="114"/>
        <v>26601.01</v>
      </c>
      <c r="J222" s="12">
        <v>2.2</v>
      </c>
      <c r="K222" s="12">
        <v>0.89</v>
      </c>
      <c r="L222" s="12">
        <v>3.21</v>
      </c>
      <c r="M222" s="35">
        <f t="shared" si="115"/>
        <v>3.8569</v>
      </c>
      <c r="N222" s="12">
        <v>1.225</v>
      </c>
      <c r="O222" s="12">
        <v>0.5</v>
      </c>
      <c r="P222" s="36">
        <f t="shared" si="116"/>
        <v>138250.044294478</v>
      </c>
      <c r="Z222" s="12">
        <v>34993</v>
      </c>
      <c r="AA222" s="12">
        <v>0.0253</v>
      </c>
      <c r="AB222" s="13">
        <v>1.35</v>
      </c>
      <c r="AC222" s="14">
        <v>1</v>
      </c>
      <c r="AD222" s="15">
        <f t="shared" si="117"/>
        <v>1195.185915</v>
      </c>
      <c r="AE222" s="12">
        <v>1</v>
      </c>
      <c r="AF222" s="12">
        <v>530</v>
      </c>
      <c r="AG222" s="12">
        <v>2.23</v>
      </c>
      <c r="AH222" s="19">
        <f t="shared" si="118"/>
        <v>4.48691699604743</v>
      </c>
      <c r="AI222" s="20">
        <v>11872</v>
      </c>
      <c r="AJ222" s="12">
        <v>0.98</v>
      </c>
      <c r="AK222" s="12">
        <v>3.04</v>
      </c>
      <c r="AL222" s="9">
        <f t="shared" si="119"/>
        <v>3.9792</v>
      </c>
      <c r="AM222" s="10">
        <v>1.225</v>
      </c>
      <c r="AN222" s="20">
        <v>1</v>
      </c>
      <c r="AO222" s="21">
        <f t="shared" si="120"/>
        <v>84010.8898218209</v>
      </c>
      <c r="AU222" s="12">
        <v>40871</v>
      </c>
      <c r="AV222" s="12">
        <v>0.0253</v>
      </c>
      <c r="AW222" s="13">
        <v>1.35</v>
      </c>
      <c r="AX222" s="14">
        <v>1</v>
      </c>
      <c r="AY222" s="15">
        <f t="shared" si="121"/>
        <v>1395.949005</v>
      </c>
      <c r="AZ222" s="12">
        <v>1</v>
      </c>
      <c r="BA222" s="12">
        <v>530</v>
      </c>
      <c r="BB222" s="12">
        <v>2.23</v>
      </c>
      <c r="BC222" s="19">
        <f t="shared" si="122"/>
        <v>4.48691699604743</v>
      </c>
      <c r="BD222" s="20">
        <v>11872</v>
      </c>
      <c r="BE222" s="12">
        <v>0.98</v>
      </c>
      <c r="BF222" s="12">
        <v>3.04</v>
      </c>
      <c r="BG222" s="9">
        <f t="shared" si="123"/>
        <v>3.9792</v>
      </c>
      <c r="BH222" s="10">
        <v>1.225</v>
      </c>
      <c r="BI222" s="22">
        <v>1.085</v>
      </c>
      <c r="BJ222" s="21">
        <f t="shared" si="124"/>
        <v>95916.0540381507</v>
      </c>
      <c r="BP222" s="12">
        <v>40871</v>
      </c>
      <c r="BQ222" s="12">
        <v>0.0299</v>
      </c>
      <c r="BR222" s="13">
        <v>1.35</v>
      </c>
      <c r="BS222" s="14">
        <v>1</v>
      </c>
      <c r="BT222" s="15">
        <f t="shared" si="125"/>
        <v>1649.757915</v>
      </c>
      <c r="BU222" s="12">
        <v>1</v>
      </c>
      <c r="BV222" s="12">
        <v>530</v>
      </c>
      <c r="BW222" s="12">
        <v>2.32</v>
      </c>
      <c r="BX222" s="19">
        <f t="shared" si="126"/>
        <v>4.57691699604743</v>
      </c>
      <c r="BY222" s="20">
        <v>11872</v>
      </c>
      <c r="BZ222" s="12">
        <v>0.98</v>
      </c>
      <c r="CA222" s="12">
        <v>3.84</v>
      </c>
      <c r="CB222" s="9">
        <f t="shared" si="127"/>
        <v>4.7632</v>
      </c>
      <c r="CC222" s="10">
        <v>1.225</v>
      </c>
      <c r="CD222" s="20">
        <v>1.2</v>
      </c>
      <c r="CE222" s="21">
        <f t="shared" si="128"/>
        <v>135996.616304488</v>
      </c>
    </row>
    <row r="223" s="1" customFormat="1" customHeight="1" spans="5:83">
      <c r="E223" s="37" t="s">
        <v>41</v>
      </c>
      <c r="F223" s="37"/>
      <c r="G223" s="37"/>
      <c r="H223" s="37"/>
      <c r="I223" s="37"/>
      <c r="J223" s="38">
        <f>SUM(P209:P222)</f>
        <v>292433.45796364</v>
      </c>
      <c r="K223" s="38"/>
      <c r="L223" s="38"/>
      <c r="M223" s="38"/>
      <c r="N223" s="38"/>
      <c r="O223" s="38"/>
      <c r="P223" s="38"/>
      <c r="Z223" s="12">
        <v>34993</v>
      </c>
      <c r="AA223" s="12">
        <v>0.0253</v>
      </c>
      <c r="AB223" s="13">
        <v>1.35</v>
      </c>
      <c r="AC223" s="14">
        <v>1</v>
      </c>
      <c r="AD223" s="15">
        <f t="shared" si="117"/>
        <v>1195.185915</v>
      </c>
      <c r="AE223" s="12">
        <v>1</v>
      </c>
      <c r="AF223" s="12">
        <v>530</v>
      </c>
      <c r="AG223" s="12">
        <v>2.23</v>
      </c>
      <c r="AH223" s="19">
        <f t="shared" si="118"/>
        <v>4.48691699604743</v>
      </c>
      <c r="AI223" s="20">
        <v>11872</v>
      </c>
      <c r="AJ223" s="12">
        <v>0.98</v>
      </c>
      <c r="AK223" s="12">
        <v>3.04</v>
      </c>
      <c r="AL223" s="9">
        <f t="shared" si="119"/>
        <v>3.9792</v>
      </c>
      <c r="AM223" s="10">
        <v>1.225</v>
      </c>
      <c r="AN223" s="20">
        <v>1</v>
      </c>
      <c r="AO223" s="21">
        <f t="shared" si="120"/>
        <v>84010.8898218209</v>
      </c>
      <c r="AU223" s="12">
        <v>40871</v>
      </c>
      <c r="AV223" s="12">
        <v>0.0253</v>
      </c>
      <c r="AW223" s="13">
        <v>1.35</v>
      </c>
      <c r="AX223" s="14">
        <v>1</v>
      </c>
      <c r="AY223" s="15">
        <f t="shared" si="121"/>
        <v>1395.949005</v>
      </c>
      <c r="AZ223" s="12">
        <v>1</v>
      </c>
      <c r="BA223" s="12">
        <v>530</v>
      </c>
      <c r="BB223" s="12">
        <v>2.23</v>
      </c>
      <c r="BC223" s="19">
        <f t="shared" si="122"/>
        <v>4.48691699604743</v>
      </c>
      <c r="BD223" s="20">
        <v>11872</v>
      </c>
      <c r="BE223" s="12">
        <v>0.98</v>
      </c>
      <c r="BF223" s="12">
        <v>3.04</v>
      </c>
      <c r="BG223" s="9">
        <f t="shared" si="123"/>
        <v>3.9792</v>
      </c>
      <c r="BH223" s="10">
        <v>1.225</v>
      </c>
      <c r="BI223" s="22">
        <v>1.085</v>
      </c>
      <c r="BJ223" s="21">
        <f t="shared" si="124"/>
        <v>95916.0540381507</v>
      </c>
      <c r="BP223" s="12">
        <v>40871</v>
      </c>
      <c r="BQ223" s="12">
        <v>0.0299</v>
      </c>
      <c r="BR223" s="13">
        <v>1.35</v>
      </c>
      <c r="BS223" s="14">
        <v>1</v>
      </c>
      <c r="BT223" s="15">
        <f t="shared" si="125"/>
        <v>1649.757915</v>
      </c>
      <c r="BU223" s="12">
        <v>1</v>
      </c>
      <c r="BV223" s="12">
        <v>530</v>
      </c>
      <c r="BW223" s="12">
        <v>2.32</v>
      </c>
      <c r="BX223" s="19">
        <f t="shared" si="126"/>
        <v>4.57691699604743</v>
      </c>
      <c r="BY223" s="20">
        <v>11872</v>
      </c>
      <c r="BZ223" s="12">
        <v>0.98</v>
      </c>
      <c r="CA223" s="12">
        <v>3.84</v>
      </c>
      <c r="CB223" s="9">
        <f t="shared" si="127"/>
        <v>4.7632</v>
      </c>
      <c r="CC223" s="10">
        <v>1.225</v>
      </c>
      <c r="CD223" s="20">
        <v>1.2</v>
      </c>
      <c r="CE223" s="21">
        <f t="shared" si="128"/>
        <v>135996.616304488</v>
      </c>
    </row>
    <row r="224" s="1" customFormat="1" customHeight="1" spans="5:83">
      <c r="E224" s="37"/>
      <c r="F224" s="37"/>
      <c r="G224" s="37"/>
      <c r="H224" s="37"/>
      <c r="I224" s="37"/>
      <c r="J224" s="38"/>
      <c r="K224" s="38"/>
      <c r="L224" s="38"/>
      <c r="M224" s="38"/>
      <c r="N224" s="38"/>
      <c r="O224" s="38"/>
      <c r="P224" s="38"/>
      <c r="Z224" s="12">
        <v>34993</v>
      </c>
      <c r="AA224" s="12">
        <v>0</v>
      </c>
      <c r="AB224" s="13">
        <v>1.35</v>
      </c>
      <c r="AC224" s="14">
        <v>1</v>
      </c>
      <c r="AD224" s="15">
        <f t="shared" si="117"/>
        <v>0</v>
      </c>
      <c r="AE224" s="12">
        <v>1</v>
      </c>
      <c r="AF224" s="12">
        <v>530</v>
      </c>
      <c r="AG224" s="12">
        <v>2.23</v>
      </c>
      <c r="AH224" s="19">
        <f t="shared" si="118"/>
        <v>4.48691699604743</v>
      </c>
      <c r="AI224" s="20">
        <v>0</v>
      </c>
      <c r="AJ224" s="12">
        <v>0.98</v>
      </c>
      <c r="AK224" s="12">
        <v>3.04</v>
      </c>
      <c r="AL224" s="9">
        <f t="shared" si="119"/>
        <v>3.9792</v>
      </c>
      <c r="AM224" s="10">
        <v>1.225</v>
      </c>
      <c r="AN224" s="20">
        <v>1</v>
      </c>
      <c r="AO224" s="21">
        <f t="shared" si="120"/>
        <v>0</v>
      </c>
      <c r="AU224" s="12">
        <v>40871</v>
      </c>
      <c r="AV224" s="12">
        <v>0.0253</v>
      </c>
      <c r="AW224" s="13">
        <v>1.35</v>
      </c>
      <c r="AX224" s="14">
        <v>1</v>
      </c>
      <c r="AY224" s="15">
        <f t="shared" si="121"/>
        <v>1395.949005</v>
      </c>
      <c r="AZ224" s="12">
        <v>1</v>
      </c>
      <c r="BA224" s="12">
        <v>530</v>
      </c>
      <c r="BB224" s="12">
        <v>2.23</v>
      </c>
      <c r="BC224" s="19">
        <f t="shared" si="122"/>
        <v>4.48691699604743</v>
      </c>
      <c r="BD224" s="20">
        <v>11872</v>
      </c>
      <c r="BE224" s="12">
        <v>0.98</v>
      </c>
      <c r="BF224" s="12">
        <v>3.04</v>
      </c>
      <c r="BG224" s="9">
        <f t="shared" si="123"/>
        <v>3.9792</v>
      </c>
      <c r="BH224" s="10">
        <v>1.225</v>
      </c>
      <c r="BI224" s="22">
        <v>1.085</v>
      </c>
      <c r="BJ224" s="21">
        <f t="shared" si="124"/>
        <v>95916.0540381507</v>
      </c>
      <c r="BP224" s="12">
        <v>40871</v>
      </c>
      <c r="BQ224" s="12">
        <v>0.0299</v>
      </c>
      <c r="BR224" s="13">
        <v>1.35</v>
      </c>
      <c r="BS224" s="14">
        <v>1</v>
      </c>
      <c r="BT224" s="15">
        <f t="shared" si="125"/>
        <v>1649.757915</v>
      </c>
      <c r="BU224" s="12">
        <v>1</v>
      </c>
      <c r="BV224" s="12">
        <v>530</v>
      </c>
      <c r="BW224" s="12">
        <v>2.32</v>
      </c>
      <c r="BX224" s="19">
        <f t="shared" si="126"/>
        <v>4.57691699604743</v>
      </c>
      <c r="BY224" s="20">
        <v>11872</v>
      </c>
      <c r="BZ224" s="12">
        <v>0.98</v>
      </c>
      <c r="CA224" s="12">
        <v>3.84</v>
      </c>
      <c r="CB224" s="9">
        <f t="shared" si="127"/>
        <v>4.7632</v>
      </c>
      <c r="CC224" s="10">
        <v>1.225</v>
      </c>
      <c r="CD224" s="20">
        <v>1.2</v>
      </c>
      <c r="CE224" s="21">
        <f t="shared" si="128"/>
        <v>135996.616304488</v>
      </c>
    </row>
    <row r="225" s="1" customFormat="1" customHeight="1" spans="5:83">
      <c r="E225" s="37"/>
      <c r="F225" s="37"/>
      <c r="G225" s="37"/>
      <c r="H225" s="37"/>
      <c r="I225" s="37"/>
      <c r="J225" s="38"/>
      <c r="K225" s="38"/>
      <c r="L225" s="38"/>
      <c r="M225" s="38"/>
      <c r="N225" s="38"/>
      <c r="O225" s="38"/>
      <c r="P225" s="38"/>
      <c r="Z225" s="12">
        <v>34993</v>
      </c>
      <c r="AA225" s="12">
        <v>0</v>
      </c>
      <c r="AB225" s="13">
        <v>1.35</v>
      </c>
      <c r="AC225" s="14">
        <v>1</v>
      </c>
      <c r="AD225" s="15">
        <f t="shared" si="117"/>
        <v>0</v>
      </c>
      <c r="AE225" s="12">
        <v>1</v>
      </c>
      <c r="AF225" s="12">
        <v>530</v>
      </c>
      <c r="AG225" s="12">
        <v>2.23</v>
      </c>
      <c r="AH225" s="19">
        <f t="shared" si="118"/>
        <v>4.48691699604743</v>
      </c>
      <c r="AI225" s="20">
        <v>0</v>
      </c>
      <c r="AJ225" s="12">
        <v>0.98</v>
      </c>
      <c r="AK225" s="12">
        <v>3.04</v>
      </c>
      <c r="AL225" s="9">
        <f t="shared" si="119"/>
        <v>3.9792</v>
      </c>
      <c r="AM225" s="10">
        <v>1.225</v>
      </c>
      <c r="AN225" s="20">
        <v>1</v>
      </c>
      <c r="AO225" s="21">
        <f t="shared" si="120"/>
        <v>0</v>
      </c>
      <c r="AU225" s="12">
        <v>40871</v>
      </c>
      <c r="AV225" s="12">
        <v>0.0253</v>
      </c>
      <c r="AW225" s="13">
        <v>1.35</v>
      </c>
      <c r="AX225" s="14">
        <v>1</v>
      </c>
      <c r="AY225" s="15">
        <f t="shared" si="121"/>
        <v>1395.949005</v>
      </c>
      <c r="AZ225" s="12">
        <v>1</v>
      </c>
      <c r="BA225" s="12">
        <v>530</v>
      </c>
      <c r="BB225" s="12">
        <v>2.23</v>
      </c>
      <c r="BC225" s="19">
        <f t="shared" si="122"/>
        <v>4.48691699604743</v>
      </c>
      <c r="BD225" s="20">
        <v>11872</v>
      </c>
      <c r="BE225" s="12">
        <v>0.98</v>
      </c>
      <c r="BF225" s="12">
        <v>3.04</v>
      </c>
      <c r="BG225" s="9">
        <f t="shared" si="123"/>
        <v>3.9792</v>
      </c>
      <c r="BH225" s="10">
        <v>1.225</v>
      </c>
      <c r="BI225" s="22">
        <v>1.085</v>
      </c>
      <c r="BJ225" s="21">
        <f t="shared" si="124"/>
        <v>95916.0540381507</v>
      </c>
      <c r="BP225" s="12">
        <v>40871</v>
      </c>
      <c r="BQ225" s="12">
        <v>0.0299</v>
      </c>
      <c r="BR225" s="13">
        <v>1.35</v>
      </c>
      <c r="BS225" s="14">
        <v>1</v>
      </c>
      <c r="BT225" s="15">
        <f t="shared" si="125"/>
        <v>1649.757915</v>
      </c>
      <c r="BU225" s="12">
        <v>1</v>
      </c>
      <c r="BV225" s="12">
        <v>530</v>
      </c>
      <c r="BW225" s="12">
        <v>2.32</v>
      </c>
      <c r="BX225" s="19">
        <f t="shared" si="126"/>
        <v>4.57691699604743</v>
      </c>
      <c r="BY225" s="20">
        <v>11872</v>
      </c>
      <c r="BZ225" s="12">
        <v>0.98</v>
      </c>
      <c r="CA225" s="12">
        <v>3.84</v>
      </c>
      <c r="CB225" s="9">
        <f t="shared" si="127"/>
        <v>4.7632</v>
      </c>
      <c r="CC225" s="10">
        <v>1.225</v>
      </c>
      <c r="CD225" s="20">
        <v>1.2</v>
      </c>
      <c r="CE225" s="21">
        <f t="shared" si="128"/>
        <v>135996.616304488</v>
      </c>
    </row>
    <row r="226" s="1" customFormat="1" customHeight="1" spans="5:83">
      <c r="Z226" s="12">
        <v>34993</v>
      </c>
      <c r="AA226" s="12">
        <v>0</v>
      </c>
      <c r="AB226" s="13">
        <v>1.35</v>
      </c>
      <c r="AC226" s="14">
        <v>1</v>
      </c>
      <c r="AD226" s="15">
        <f t="shared" si="117"/>
        <v>0</v>
      </c>
      <c r="AE226" s="12">
        <v>1</v>
      </c>
      <c r="AF226" s="12">
        <v>530</v>
      </c>
      <c r="AG226" s="12">
        <v>2.23</v>
      </c>
      <c r="AH226" s="19">
        <f t="shared" si="118"/>
        <v>4.48691699604743</v>
      </c>
      <c r="AI226" s="20">
        <v>0</v>
      </c>
      <c r="AJ226" s="12">
        <v>0.98</v>
      </c>
      <c r="AK226" s="12">
        <v>3.04</v>
      </c>
      <c r="AL226" s="9">
        <f t="shared" si="119"/>
        <v>3.9792</v>
      </c>
      <c r="AM226" s="10">
        <v>1.225</v>
      </c>
      <c r="AN226" s="20">
        <v>1</v>
      </c>
      <c r="AO226" s="21">
        <f t="shared" si="120"/>
        <v>0</v>
      </c>
      <c r="AU226" s="12">
        <v>40871</v>
      </c>
      <c r="AV226" s="12">
        <v>0.0253</v>
      </c>
      <c r="AW226" s="13">
        <v>1.35</v>
      </c>
      <c r="AX226" s="14">
        <v>1</v>
      </c>
      <c r="AY226" s="15">
        <f t="shared" si="121"/>
        <v>1395.949005</v>
      </c>
      <c r="AZ226" s="12">
        <v>1</v>
      </c>
      <c r="BA226" s="12">
        <v>530</v>
      </c>
      <c r="BB226" s="12">
        <v>2.23</v>
      </c>
      <c r="BC226" s="19">
        <f t="shared" si="122"/>
        <v>4.48691699604743</v>
      </c>
      <c r="BD226" s="20">
        <v>11872</v>
      </c>
      <c r="BE226" s="12">
        <v>0.98</v>
      </c>
      <c r="BF226" s="12">
        <v>3.04</v>
      </c>
      <c r="BG226" s="9">
        <f t="shared" si="123"/>
        <v>3.9792</v>
      </c>
      <c r="BH226" s="10">
        <v>1.225</v>
      </c>
      <c r="BI226" s="22">
        <v>1.085</v>
      </c>
      <c r="BJ226" s="21">
        <f t="shared" si="124"/>
        <v>95916.0540381507</v>
      </c>
      <c r="BP226" s="12">
        <v>40871</v>
      </c>
      <c r="BQ226" s="12">
        <v>0.0299</v>
      </c>
      <c r="BR226" s="13">
        <v>1.35</v>
      </c>
      <c r="BS226" s="14">
        <v>1</v>
      </c>
      <c r="BT226" s="15">
        <f t="shared" si="125"/>
        <v>1649.757915</v>
      </c>
      <c r="BU226" s="12">
        <v>1</v>
      </c>
      <c r="BV226" s="12">
        <v>530</v>
      </c>
      <c r="BW226" s="12">
        <v>2.32</v>
      </c>
      <c r="BX226" s="19">
        <f t="shared" si="126"/>
        <v>4.57691699604743</v>
      </c>
      <c r="BY226" s="20">
        <v>11872</v>
      </c>
      <c r="BZ226" s="12">
        <v>0.98</v>
      </c>
      <c r="CA226" s="12">
        <v>3.84</v>
      </c>
      <c r="CB226" s="9">
        <f t="shared" si="127"/>
        <v>4.7632</v>
      </c>
      <c r="CC226" s="10">
        <v>1.225</v>
      </c>
      <c r="CD226" s="20">
        <v>1.2</v>
      </c>
      <c r="CE226" s="21">
        <f t="shared" si="128"/>
        <v>135996.616304488</v>
      </c>
    </row>
    <row r="227" s="1" customFormat="1" customHeight="1" spans="5:83">
      <c r="Z227" s="12">
        <v>34993</v>
      </c>
      <c r="AA227" s="12">
        <v>0</v>
      </c>
      <c r="AB227" s="13">
        <v>1.35</v>
      </c>
      <c r="AC227" s="14">
        <v>1</v>
      </c>
      <c r="AD227" s="15">
        <f t="shared" si="117"/>
        <v>0</v>
      </c>
      <c r="AE227" s="12">
        <v>1</v>
      </c>
      <c r="AF227" s="12">
        <v>530</v>
      </c>
      <c r="AG227" s="12">
        <v>2.23</v>
      </c>
      <c r="AH227" s="19">
        <f t="shared" si="118"/>
        <v>4.48691699604743</v>
      </c>
      <c r="AI227" s="20">
        <v>0</v>
      </c>
      <c r="AJ227" s="12">
        <v>0.98</v>
      </c>
      <c r="AK227" s="12">
        <v>3.04</v>
      </c>
      <c r="AL227" s="9">
        <f t="shared" si="119"/>
        <v>3.9792</v>
      </c>
      <c r="AM227" s="10">
        <v>1.225</v>
      </c>
      <c r="AN227" s="20">
        <v>1</v>
      </c>
      <c r="AO227" s="21">
        <f t="shared" si="120"/>
        <v>0</v>
      </c>
      <c r="AU227" s="12">
        <v>40871</v>
      </c>
      <c r="AV227" s="12">
        <v>0.0253</v>
      </c>
      <c r="AW227" s="13">
        <v>1.35</v>
      </c>
      <c r="AX227" s="14">
        <v>1</v>
      </c>
      <c r="AY227" s="15">
        <f t="shared" si="121"/>
        <v>1395.949005</v>
      </c>
      <c r="AZ227" s="12">
        <v>1</v>
      </c>
      <c r="BA227" s="12">
        <v>530</v>
      </c>
      <c r="BB227" s="12">
        <v>2.23</v>
      </c>
      <c r="BC227" s="19">
        <f t="shared" si="122"/>
        <v>4.48691699604743</v>
      </c>
      <c r="BD227" s="20">
        <v>0</v>
      </c>
      <c r="BE227" s="12">
        <v>0.98</v>
      </c>
      <c r="BF227" s="12">
        <v>3.04</v>
      </c>
      <c r="BG227" s="9">
        <f t="shared" si="123"/>
        <v>3.9792</v>
      </c>
      <c r="BH227" s="10">
        <v>1.225</v>
      </c>
      <c r="BI227" s="22">
        <v>1.085</v>
      </c>
      <c r="BJ227" s="21">
        <f t="shared" si="124"/>
        <v>33126.7769757507</v>
      </c>
      <c r="BP227" s="12">
        <v>40871</v>
      </c>
      <c r="BQ227" s="12">
        <v>0.0299</v>
      </c>
      <c r="BR227" s="13">
        <v>1.35</v>
      </c>
      <c r="BS227" s="14">
        <v>1</v>
      </c>
      <c r="BT227" s="15">
        <f t="shared" si="125"/>
        <v>1649.757915</v>
      </c>
      <c r="BU227" s="12">
        <v>1</v>
      </c>
      <c r="BV227" s="12">
        <v>530</v>
      </c>
      <c r="BW227" s="12">
        <v>2.32</v>
      </c>
      <c r="BX227" s="19">
        <f t="shared" si="126"/>
        <v>4.57691699604743</v>
      </c>
      <c r="BY227" s="20">
        <v>0</v>
      </c>
      <c r="BZ227" s="12">
        <v>0.98</v>
      </c>
      <c r="CA227" s="12">
        <v>3.84</v>
      </c>
      <c r="CB227" s="9">
        <f t="shared" si="127"/>
        <v>4.7632</v>
      </c>
      <c r="CC227" s="10">
        <v>1.225</v>
      </c>
      <c r="CD227" s="20">
        <v>1.2</v>
      </c>
      <c r="CE227" s="21">
        <f t="shared" si="128"/>
        <v>52870.0120164881</v>
      </c>
    </row>
    <row r="228" s="1" customFormat="1" customHeight="1" spans="5:83">
      <c r="Z228" s="12">
        <v>34993</v>
      </c>
      <c r="AA228" s="12">
        <v>0</v>
      </c>
      <c r="AB228" s="13">
        <v>1.35</v>
      </c>
      <c r="AC228" s="14">
        <v>1</v>
      </c>
      <c r="AD228" s="15">
        <f t="shared" si="117"/>
        <v>0</v>
      </c>
      <c r="AE228" s="12">
        <v>1</v>
      </c>
      <c r="AF228" s="12">
        <v>530</v>
      </c>
      <c r="AG228" s="12">
        <v>2.23</v>
      </c>
      <c r="AH228" s="19">
        <f t="shared" si="118"/>
        <v>4.48691699604743</v>
      </c>
      <c r="AI228" s="20">
        <v>0</v>
      </c>
      <c r="AJ228" s="12">
        <v>0.98</v>
      </c>
      <c r="AK228" s="12">
        <v>3.04</v>
      </c>
      <c r="AL228" s="9">
        <f t="shared" si="119"/>
        <v>3.9792</v>
      </c>
      <c r="AM228" s="10">
        <v>1.225</v>
      </c>
      <c r="AN228" s="20">
        <v>1</v>
      </c>
      <c r="AO228" s="21">
        <f t="shared" si="120"/>
        <v>0</v>
      </c>
      <c r="AU228" s="12">
        <v>40871</v>
      </c>
      <c r="AV228" s="12">
        <v>0.0253</v>
      </c>
      <c r="AW228" s="13">
        <v>1.35</v>
      </c>
      <c r="AX228" s="14">
        <v>1</v>
      </c>
      <c r="AY228" s="15">
        <f t="shared" si="121"/>
        <v>1395.949005</v>
      </c>
      <c r="AZ228" s="12">
        <v>1</v>
      </c>
      <c r="BA228" s="12">
        <v>530</v>
      </c>
      <c r="BB228" s="12">
        <v>2.23</v>
      </c>
      <c r="BC228" s="19">
        <f t="shared" si="122"/>
        <v>4.48691699604743</v>
      </c>
      <c r="BD228" s="20">
        <v>0</v>
      </c>
      <c r="BE228" s="12">
        <v>0.98</v>
      </c>
      <c r="BF228" s="12">
        <v>3.04</v>
      </c>
      <c r="BG228" s="9">
        <f t="shared" si="123"/>
        <v>3.9792</v>
      </c>
      <c r="BH228" s="10">
        <v>1.225</v>
      </c>
      <c r="BI228" s="22">
        <v>1.085</v>
      </c>
      <c r="BJ228" s="21">
        <f t="shared" si="124"/>
        <v>33126.7769757507</v>
      </c>
      <c r="BP228" s="12">
        <v>40871</v>
      </c>
      <c r="BQ228" s="12">
        <v>0.0299</v>
      </c>
      <c r="BR228" s="13">
        <v>1.35</v>
      </c>
      <c r="BS228" s="14">
        <v>1</v>
      </c>
      <c r="BT228" s="15">
        <f t="shared" si="125"/>
        <v>1649.757915</v>
      </c>
      <c r="BU228" s="12">
        <v>1</v>
      </c>
      <c r="BV228" s="12">
        <v>530</v>
      </c>
      <c r="BW228" s="12">
        <v>2.32</v>
      </c>
      <c r="BX228" s="19">
        <f t="shared" si="126"/>
        <v>4.57691699604743</v>
      </c>
      <c r="BY228" s="20">
        <v>0</v>
      </c>
      <c r="BZ228" s="12">
        <v>0.98</v>
      </c>
      <c r="CA228" s="12">
        <v>3.84</v>
      </c>
      <c r="CB228" s="9">
        <f t="shared" si="127"/>
        <v>4.7632</v>
      </c>
      <c r="CC228" s="10">
        <v>1.225</v>
      </c>
      <c r="CD228" s="20">
        <v>1.2</v>
      </c>
      <c r="CE228" s="21">
        <f t="shared" si="128"/>
        <v>52870.0120164881</v>
      </c>
    </row>
    <row r="229" s="1" customFormat="1" customHeight="1" spans="5:83">
      <c r="Z229" s="12">
        <v>34993</v>
      </c>
      <c r="AA229" s="12">
        <v>0</v>
      </c>
      <c r="AB229" s="13">
        <v>1.35</v>
      </c>
      <c r="AC229" s="14">
        <v>1</v>
      </c>
      <c r="AD229" s="15">
        <f t="shared" si="117"/>
        <v>0</v>
      </c>
      <c r="AE229" s="12">
        <v>1</v>
      </c>
      <c r="AF229" s="12">
        <v>530</v>
      </c>
      <c r="AG229" s="12">
        <v>2.23</v>
      </c>
      <c r="AH229" s="19">
        <f t="shared" si="118"/>
        <v>4.48691699604743</v>
      </c>
      <c r="AI229" s="20">
        <v>0</v>
      </c>
      <c r="AJ229" s="12">
        <v>0.98</v>
      </c>
      <c r="AK229" s="12">
        <v>3.04</v>
      </c>
      <c r="AL229" s="9">
        <f t="shared" si="119"/>
        <v>3.9792</v>
      </c>
      <c r="AM229" s="10">
        <v>1.225</v>
      </c>
      <c r="AN229" s="20">
        <v>1</v>
      </c>
      <c r="AO229" s="21">
        <f t="shared" si="120"/>
        <v>0</v>
      </c>
      <c r="AU229" s="12">
        <v>40871</v>
      </c>
      <c r="AV229" s="12">
        <v>0.0253</v>
      </c>
      <c r="AW229" s="13">
        <v>1.35</v>
      </c>
      <c r="AX229" s="14">
        <v>1</v>
      </c>
      <c r="AY229" s="15">
        <f t="shared" si="121"/>
        <v>1395.949005</v>
      </c>
      <c r="AZ229" s="12">
        <v>1</v>
      </c>
      <c r="BA229" s="12">
        <v>530</v>
      </c>
      <c r="BB229" s="12">
        <v>2.23</v>
      </c>
      <c r="BC229" s="19">
        <f t="shared" si="122"/>
        <v>4.48691699604743</v>
      </c>
      <c r="BD229" s="20">
        <v>0</v>
      </c>
      <c r="BE229" s="12">
        <v>0.98</v>
      </c>
      <c r="BF229" s="12">
        <v>3.04</v>
      </c>
      <c r="BG229" s="9">
        <f t="shared" si="123"/>
        <v>3.9792</v>
      </c>
      <c r="BH229" s="10">
        <v>1.225</v>
      </c>
      <c r="BI229" s="22">
        <v>1.085</v>
      </c>
      <c r="BJ229" s="21">
        <f t="shared" si="124"/>
        <v>33126.7769757507</v>
      </c>
      <c r="BP229" s="12">
        <v>40871</v>
      </c>
      <c r="BQ229" s="12">
        <v>0.0299</v>
      </c>
      <c r="BR229" s="13">
        <v>1.35</v>
      </c>
      <c r="BS229" s="14">
        <v>1</v>
      </c>
      <c r="BT229" s="15">
        <f t="shared" si="125"/>
        <v>1649.757915</v>
      </c>
      <c r="BU229" s="12">
        <v>1</v>
      </c>
      <c r="BV229" s="12">
        <v>530</v>
      </c>
      <c r="BW229" s="12">
        <v>2.32</v>
      </c>
      <c r="BX229" s="19">
        <f t="shared" si="126"/>
        <v>4.57691699604743</v>
      </c>
      <c r="BY229" s="20">
        <v>0</v>
      </c>
      <c r="BZ229" s="12">
        <v>0.98</v>
      </c>
      <c r="CA229" s="12">
        <v>3.84</v>
      </c>
      <c r="CB229" s="9">
        <f t="shared" si="127"/>
        <v>4.7632</v>
      </c>
      <c r="CC229" s="10">
        <v>1.225</v>
      </c>
      <c r="CD229" s="20">
        <v>1.2</v>
      </c>
      <c r="CE229" s="21">
        <f t="shared" si="128"/>
        <v>52870.0120164881</v>
      </c>
    </row>
    <row r="230" s="1" customFormat="1" customHeight="1" spans="5:83">
      <c r="Z230" s="12">
        <v>34993</v>
      </c>
      <c r="AA230" s="12">
        <v>0</v>
      </c>
      <c r="AB230" s="13">
        <v>1.35</v>
      </c>
      <c r="AC230" s="14">
        <v>1</v>
      </c>
      <c r="AD230" s="15">
        <f t="shared" si="117"/>
        <v>0</v>
      </c>
      <c r="AE230" s="12">
        <v>1</v>
      </c>
      <c r="AF230" s="12">
        <v>530</v>
      </c>
      <c r="AG230" s="12">
        <v>2.23</v>
      </c>
      <c r="AH230" s="19">
        <f t="shared" si="118"/>
        <v>4.48691699604743</v>
      </c>
      <c r="AI230" s="20">
        <v>0</v>
      </c>
      <c r="AJ230" s="12">
        <v>0.98</v>
      </c>
      <c r="AK230" s="12">
        <v>3.04</v>
      </c>
      <c r="AL230" s="9">
        <f t="shared" si="119"/>
        <v>3.9792</v>
      </c>
      <c r="AM230" s="10">
        <v>1.225</v>
      </c>
      <c r="AN230" s="20">
        <v>1</v>
      </c>
      <c r="AO230" s="21">
        <f t="shared" si="120"/>
        <v>0</v>
      </c>
      <c r="AU230" s="12">
        <v>40871</v>
      </c>
      <c r="AV230" s="12">
        <v>0.0253</v>
      </c>
      <c r="AW230" s="13">
        <v>1.35</v>
      </c>
      <c r="AX230" s="14">
        <v>1</v>
      </c>
      <c r="AY230" s="15">
        <f t="shared" si="121"/>
        <v>1395.949005</v>
      </c>
      <c r="AZ230" s="12">
        <v>1</v>
      </c>
      <c r="BA230" s="12">
        <v>530</v>
      </c>
      <c r="BB230" s="12">
        <v>2.23</v>
      </c>
      <c r="BC230" s="19">
        <f t="shared" si="122"/>
        <v>4.48691699604743</v>
      </c>
      <c r="BD230" s="20">
        <v>0</v>
      </c>
      <c r="BE230" s="12">
        <v>0.98</v>
      </c>
      <c r="BF230" s="12">
        <v>3.04</v>
      </c>
      <c r="BG230" s="9">
        <f t="shared" si="123"/>
        <v>3.9792</v>
      </c>
      <c r="BH230" s="10">
        <v>1.225</v>
      </c>
      <c r="BI230" s="22">
        <v>1.085</v>
      </c>
      <c r="BJ230" s="21">
        <f t="shared" si="124"/>
        <v>33126.7769757507</v>
      </c>
      <c r="BP230" s="12">
        <v>40871</v>
      </c>
      <c r="BQ230" s="12">
        <v>0.0299</v>
      </c>
      <c r="BR230" s="13">
        <v>1.35</v>
      </c>
      <c r="BS230" s="14">
        <v>1</v>
      </c>
      <c r="BT230" s="15">
        <f t="shared" si="125"/>
        <v>1649.757915</v>
      </c>
      <c r="BU230" s="12">
        <v>1</v>
      </c>
      <c r="BV230" s="12">
        <v>530</v>
      </c>
      <c r="BW230" s="12">
        <v>2.32</v>
      </c>
      <c r="BX230" s="19">
        <f t="shared" si="126"/>
        <v>4.57691699604743</v>
      </c>
      <c r="BY230" s="20">
        <v>0</v>
      </c>
      <c r="BZ230" s="12">
        <v>0.98</v>
      </c>
      <c r="CA230" s="12">
        <v>3.84</v>
      </c>
      <c r="CB230" s="9">
        <f t="shared" si="127"/>
        <v>4.7632</v>
      </c>
      <c r="CC230" s="10">
        <v>1.225</v>
      </c>
      <c r="CD230" s="20">
        <v>1.2</v>
      </c>
      <c r="CE230" s="21">
        <f t="shared" si="128"/>
        <v>52870.0120164881</v>
      </c>
    </row>
    <row r="231" s="1" customFormat="1" customHeight="1" spans="5:83">
      <c r="Z231" s="12">
        <v>34993</v>
      </c>
      <c r="AA231" s="12">
        <v>0</v>
      </c>
      <c r="AB231" s="13">
        <v>1.35</v>
      </c>
      <c r="AC231" s="14">
        <v>1</v>
      </c>
      <c r="AD231" s="15">
        <f t="shared" si="117"/>
        <v>0</v>
      </c>
      <c r="AE231" s="12">
        <v>1</v>
      </c>
      <c r="AF231" s="12">
        <v>530</v>
      </c>
      <c r="AG231" s="12">
        <v>2.23</v>
      </c>
      <c r="AH231" s="19">
        <f t="shared" si="118"/>
        <v>4.48691699604743</v>
      </c>
      <c r="AI231" s="20">
        <v>0</v>
      </c>
      <c r="AJ231" s="12">
        <v>0.98</v>
      </c>
      <c r="AK231" s="12">
        <v>3.04</v>
      </c>
      <c r="AL231" s="9">
        <f t="shared" si="119"/>
        <v>3.9792</v>
      </c>
      <c r="AM231" s="10">
        <v>1.225</v>
      </c>
      <c r="AN231" s="20">
        <v>1</v>
      </c>
      <c r="AO231" s="21">
        <f t="shared" si="120"/>
        <v>0</v>
      </c>
      <c r="AU231" s="12">
        <v>40871</v>
      </c>
      <c r="AV231" s="12">
        <v>0.0253</v>
      </c>
      <c r="AW231" s="13">
        <v>1.35</v>
      </c>
      <c r="AX231" s="14">
        <v>1</v>
      </c>
      <c r="AY231" s="15">
        <f t="shared" si="121"/>
        <v>1395.949005</v>
      </c>
      <c r="AZ231" s="12">
        <v>1</v>
      </c>
      <c r="BA231" s="12">
        <v>530</v>
      </c>
      <c r="BB231" s="12">
        <v>2.23</v>
      </c>
      <c r="BC231" s="19">
        <f t="shared" si="122"/>
        <v>4.48691699604743</v>
      </c>
      <c r="BD231" s="20">
        <v>0</v>
      </c>
      <c r="BE231" s="12">
        <v>0.98</v>
      </c>
      <c r="BF231" s="12">
        <v>3.04</v>
      </c>
      <c r="BG231" s="9">
        <f t="shared" si="123"/>
        <v>3.9792</v>
      </c>
      <c r="BH231" s="10">
        <v>1.225</v>
      </c>
      <c r="BI231" s="22">
        <v>1.085</v>
      </c>
      <c r="BJ231" s="21">
        <f t="shared" si="124"/>
        <v>33126.7769757507</v>
      </c>
      <c r="BP231" s="12">
        <v>40871</v>
      </c>
      <c r="BQ231" s="12">
        <v>0.0299</v>
      </c>
      <c r="BR231" s="13">
        <v>1.35</v>
      </c>
      <c r="BS231" s="14">
        <v>1</v>
      </c>
      <c r="BT231" s="15">
        <f t="shared" si="125"/>
        <v>1649.757915</v>
      </c>
      <c r="BU231" s="12">
        <v>1</v>
      </c>
      <c r="BV231" s="12">
        <v>530</v>
      </c>
      <c r="BW231" s="12">
        <v>2.32</v>
      </c>
      <c r="BX231" s="19">
        <f t="shared" si="126"/>
        <v>4.57691699604743</v>
      </c>
      <c r="BY231" s="20">
        <v>0</v>
      </c>
      <c r="BZ231" s="12">
        <v>0.98</v>
      </c>
      <c r="CA231" s="12">
        <v>3.84</v>
      </c>
      <c r="CB231" s="9">
        <f t="shared" si="127"/>
        <v>4.7632</v>
      </c>
      <c r="CC231" s="10">
        <v>1.225</v>
      </c>
      <c r="CD231" s="20">
        <v>1.2</v>
      </c>
      <c r="CE231" s="21">
        <f t="shared" si="128"/>
        <v>52870.0120164881</v>
      </c>
    </row>
    <row r="232" s="1" customFormat="1" customHeight="1" spans="5:83">
      <c r="Z232" s="12">
        <v>34993</v>
      </c>
      <c r="AA232" s="12">
        <v>0</v>
      </c>
      <c r="AB232" s="13">
        <v>1.35</v>
      </c>
      <c r="AC232" s="14">
        <v>1</v>
      </c>
      <c r="AD232" s="15">
        <f t="shared" si="117"/>
        <v>0</v>
      </c>
      <c r="AE232" s="12">
        <v>1</v>
      </c>
      <c r="AF232" s="12">
        <v>530</v>
      </c>
      <c r="AG232" s="12">
        <v>2.23</v>
      </c>
      <c r="AH232" s="19">
        <f t="shared" si="118"/>
        <v>4.48691699604743</v>
      </c>
      <c r="AI232" s="20">
        <v>0</v>
      </c>
      <c r="AJ232" s="12">
        <v>0.98</v>
      </c>
      <c r="AK232" s="12">
        <v>3.04</v>
      </c>
      <c r="AL232" s="9">
        <f t="shared" si="119"/>
        <v>3.9792</v>
      </c>
      <c r="AM232" s="10">
        <v>1.225</v>
      </c>
      <c r="AN232" s="20">
        <v>1</v>
      </c>
      <c r="AO232" s="21">
        <f t="shared" si="120"/>
        <v>0</v>
      </c>
      <c r="AU232" s="12">
        <v>40871</v>
      </c>
      <c r="AV232" s="12">
        <v>0.0253</v>
      </c>
      <c r="AW232" s="13">
        <v>1.35</v>
      </c>
      <c r="AX232" s="14">
        <v>1</v>
      </c>
      <c r="AY232" s="15">
        <f t="shared" si="121"/>
        <v>1395.949005</v>
      </c>
      <c r="AZ232" s="12">
        <v>1</v>
      </c>
      <c r="BA232" s="12">
        <v>530</v>
      </c>
      <c r="BB232" s="12">
        <v>2.23</v>
      </c>
      <c r="BC232" s="19">
        <f t="shared" si="122"/>
        <v>4.48691699604743</v>
      </c>
      <c r="BD232" s="20">
        <v>0</v>
      </c>
      <c r="BE232" s="12">
        <v>0.98</v>
      </c>
      <c r="BF232" s="12">
        <v>3.04</v>
      </c>
      <c r="BG232" s="9">
        <f t="shared" si="123"/>
        <v>3.9792</v>
      </c>
      <c r="BH232" s="10">
        <v>1.225</v>
      </c>
      <c r="BI232" s="22">
        <v>1.085</v>
      </c>
      <c r="BJ232" s="21">
        <f t="shared" si="124"/>
        <v>33126.7769757507</v>
      </c>
      <c r="BP232" s="12">
        <v>40871</v>
      </c>
      <c r="BQ232" s="12">
        <v>0.0299</v>
      </c>
      <c r="BR232" s="13">
        <v>1.35</v>
      </c>
      <c r="BS232" s="14">
        <v>1</v>
      </c>
      <c r="BT232" s="15">
        <f t="shared" si="125"/>
        <v>1649.757915</v>
      </c>
      <c r="BU232" s="12">
        <v>1</v>
      </c>
      <c r="BV232" s="12">
        <v>530</v>
      </c>
      <c r="BW232" s="12">
        <v>2.32</v>
      </c>
      <c r="BX232" s="19">
        <f t="shared" si="126"/>
        <v>4.57691699604743</v>
      </c>
      <c r="BY232" s="20">
        <v>0</v>
      </c>
      <c r="BZ232" s="12">
        <v>0.98</v>
      </c>
      <c r="CA232" s="12">
        <v>3.84</v>
      </c>
      <c r="CB232" s="9">
        <f t="shared" si="127"/>
        <v>4.7632</v>
      </c>
      <c r="CC232" s="10">
        <v>1.225</v>
      </c>
      <c r="CD232" s="20">
        <v>1.2</v>
      </c>
      <c r="CE232" s="21">
        <f t="shared" si="128"/>
        <v>52870.0120164881</v>
      </c>
    </row>
    <row r="233" s="1" customFormat="1" customHeight="1" spans="5:83">
      <c r="Z233" s="12">
        <v>34993</v>
      </c>
      <c r="AA233" s="12">
        <v>0</v>
      </c>
      <c r="AB233" s="13">
        <v>1.35</v>
      </c>
      <c r="AC233" s="14">
        <v>1</v>
      </c>
      <c r="AD233" s="15">
        <f t="shared" si="117"/>
        <v>0</v>
      </c>
      <c r="AE233" s="12">
        <v>1</v>
      </c>
      <c r="AF233" s="12">
        <v>530</v>
      </c>
      <c r="AG233" s="12">
        <v>2.23</v>
      </c>
      <c r="AH233" s="19">
        <f t="shared" si="118"/>
        <v>4.48691699604743</v>
      </c>
      <c r="AI233" s="20">
        <v>0</v>
      </c>
      <c r="AJ233" s="12">
        <v>0.98</v>
      </c>
      <c r="AK233" s="12">
        <v>3.04</v>
      </c>
      <c r="AL233" s="9">
        <f t="shared" si="119"/>
        <v>3.9792</v>
      </c>
      <c r="AM233" s="10">
        <v>1.225</v>
      </c>
      <c r="AN233" s="20">
        <v>1</v>
      </c>
      <c r="AO233" s="21">
        <f t="shared" si="120"/>
        <v>0</v>
      </c>
      <c r="AU233" s="12">
        <v>40871</v>
      </c>
      <c r="AV233" s="12">
        <v>0.0253</v>
      </c>
      <c r="AW233" s="13">
        <v>1.35</v>
      </c>
      <c r="AX233" s="14">
        <v>1</v>
      </c>
      <c r="AY233" s="15">
        <f t="shared" si="121"/>
        <v>1395.949005</v>
      </c>
      <c r="AZ233" s="12">
        <v>1</v>
      </c>
      <c r="BA233" s="12">
        <v>530</v>
      </c>
      <c r="BB233" s="12">
        <v>2.23</v>
      </c>
      <c r="BC233" s="19">
        <f t="shared" si="122"/>
        <v>4.48691699604743</v>
      </c>
      <c r="BD233" s="20">
        <v>0</v>
      </c>
      <c r="BE233" s="12">
        <v>0.98</v>
      </c>
      <c r="BF233" s="12">
        <v>3.04</v>
      </c>
      <c r="BG233" s="9">
        <f t="shared" si="123"/>
        <v>3.9792</v>
      </c>
      <c r="BH233" s="10">
        <v>1.225</v>
      </c>
      <c r="BI233" s="22">
        <v>1.085</v>
      </c>
      <c r="BJ233" s="21">
        <f t="shared" si="124"/>
        <v>33126.7769757507</v>
      </c>
      <c r="BP233" s="12">
        <v>40871</v>
      </c>
      <c r="BQ233" s="12">
        <v>0.0299</v>
      </c>
      <c r="BR233" s="13">
        <v>1.35</v>
      </c>
      <c r="BS233" s="14">
        <v>1</v>
      </c>
      <c r="BT233" s="15">
        <f t="shared" si="125"/>
        <v>1649.757915</v>
      </c>
      <c r="BU233" s="12">
        <v>1</v>
      </c>
      <c r="BV233" s="12">
        <v>530</v>
      </c>
      <c r="BW233" s="12">
        <v>2.32</v>
      </c>
      <c r="BX233" s="19">
        <f t="shared" si="126"/>
        <v>4.57691699604743</v>
      </c>
      <c r="BY233" s="20">
        <v>0</v>
      </c>
      <c r="BZ233" s="12">
        <v>0.98</v>
      </c>
      <c r="CA233" s="12">
        <v>3.84</v>
      </c>
      <c r="CB233" s="9">
        <f t="shared" si="127"/>
        <v>4.7632</v>
      </c>
      <c r="CC233" s="10">
        <v>1.225</v>
      </c>
      <c r="CD233" s="20">
        <v>1.2</v>
      </c>
      <c r="CE233" s="21">
        <f t="shared" si="128"/>
        <v>52870.0120164881</v>
      </c>
    </row>
    <row r="234" s="1" customFormat="1" customHeight="1" spans="5:83">
      <c r="Z234" s="28" t="s">
        <v>31</v>
      </c>
      <c r="AA234" s="29"/>
      <c r="AB234" s="29"/>
      <c r="AC234" s="29"/>
      <c r="AD234" s="29"/>
      <c r="AE234" s="29"/>
      <c r="AF234" s="29"/>
      <c r="AG234" s="29"/>
      <c r="AH234" s="30">
        <f>SUM(AO209:AO233)</f>
        <v>1260163.34732731</v>
      </c>
      <c r="AI234" s="30"/>
      <c r="AJ234" s="30"/>
      <c r="AK234" s="30"/>
      <c r="AL234" s="30"/>
      <c r="AM234" s="30"/>
      <c r="AN234" s="30"/>
      <c r="AO234" s="30"/>
      <c r="AU234" s="28" t="s">
        <v>31</v>
      </c>
      <c r="AV234" s="29"/>
      <c r="AW234" s="29"/>
      <c r="AX234" s="29"/>
      <c r="AY234" s="29"/>
      <c r="AZ234" s="29"/>
      <c r="BA234" s="29"/>
      <c r="BB234" s="29"/>
      <c r="BC234" s="30">
        <f>SUM(BJ209:BJ233)</f>
        <v>1958376.41151697</v>
      </c>
      <c r="BD234" s="30"/>
      <c r="BE234" s="30"/>
      <c r="BF234" s="30"/>
      <c r="BG234" s="30"/>
      <c r="BH234" s="30"/>
      <c r="BI234" s="30"/>
      <c r="BJ234" s="30"/>
      <c r="BP234" s="28" t="s">
        <v>31</v>
      </c>
      <c r="BQ234" s="29"/>
      <c r="BR234" s="29"/>
      <c r="BS234" s="29"/>
      <c r="BT234" s="29"/>
      <c r="BU234" s="29"/>
      <c r="BV234" s="29"/>
      <c r="BW234" s="29"/>
      <c r="BX234" s="30">
        <f>SUM(CE209:CE233)</f>
        <v>3039057.655926</v>
      </c>
      <c r="BY234" s="30"/>
      <c r="BZ234" s="30"/>
      <c r="CA234" s="30"/>
      <c r="CB234" s="30"/>
      <c r="CC234" s="30"/>
      <c r="CD234" s="30"/>
      <c r="CE234" s="30"/>
    </row>
    <row r="235" s="1" customFormat="1" customHeight="1" spans="5:83">
      <c r="Z235" s="29"/>
      <c r="AA235" s="29"/>
      <c r="AB235" s="29"/>
      <c r="AC235" s="29"/>
      <c r="AD235" s="29"/>
      <c r="AE235" s="29"/>
      <c r="AF235" s="29"/>
      <c r="AG235" s="29"/>
      <c r="AH235" s="30"/>
      <c r="AI235" s="30"/>
      <c r="AJ235" s="30"/>
      <c r="AK235" s="30"/>
      <c r="AL235" s="30"/>
      <c r="AM235" s="30"/>
      <c r="AN235" s="30"/>
      <c r="AO235" s="30"/>
      <c r="AU235" s="29"/>
      <c r="AV235" s="29"/>
      <c r="AW235" s="29"/>
      <c r="AX235" s="29"/>
      <c r="AY235" s="29"/>
      <c r="AZ235" s="29"/>
      <c r="BA235" s="29"/>
      <c r="BB235" s="29"/>
      <c r="BC235" s="30"/>
      <c r="BD235" s="30"/>
      <c r="BE235" s="30"/>
      <c r="BF235" s="30"/>
      <c r="BG235" s="30"/>
      <c r="BH235" s="30"/>
      <c r="BI235" s="30"/>
      <c r="BJ235" s="30"/>
      <c r="BP235" s="29"/>
      <c r="BQ235" s="29"/>
      <c r="BR235" s="29"/>
      <c r="BS235" s="29"/>
      <c r="BT235" s="29"/>
      <c r="BU235" s="29"/>
      <c r="BV235" s="29"/>
      <c r="BW235" s="29"/>
      <c r="BX235" s="30"/>
      <c r="BY235" s="30"/>
      <c r="BZ235" s="30"/>
      <c r="CA235" s="30"/>
      <c r="CB235" s="30"/>
      <c r="CC235" s="30"/>
      <c r="CD235" s="30"/>
      <c r="CE235" s="30"/>
    </row>
    <row r="236" s="1" customFormat="1" customHeight="1" spans="5:83"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</row>
    <row r="237" s="1" customFormat="1" customHeight="1" spans="5:83">
      <c r="Z237" s="15" t="s">
        <v>6</v>
      </c>
      <c r="AA237" s="15"/>
      <c r="AB237" s="15"/>
      <c r="AC237" s="15"/>
      <c r="AD237" s="15"/>
      <c r="AE237" s="9" t="s">
        <v>32</v>
      </c>
      <c r="AF237" s="9"/>
      <c r="AG237" s="9"/>
      <c r="AH237" s="9"/>
      <c r="AI237" s="10" t="s">
        <v>33</v>
      </c>
      <c r="AJ237" s="10"/>
      <c r="AK237" s="31" t="s">
        <v>12</v>
      </c>
      <c r="AL237"/>
      <c r="AM237"/>
      <c r="AN237"/>
      <c r="AO237"/>
      <c r="AU237" s="15" t="s">
        <v>6</v>
      </c>
      <c r="AV237" s="15"/>
      <c r="AW237" s="15"/>
      <c r="AX237" s="15"/>
      <c r="AY237" s="15"/>
      <c r="AZ237" s="9" t="s">
        <v>32</v>
      </c>
      <c r="BA237" s="9"/>
      <c r="BB237" s="9"/>
      <c r="BC237" s="9"/>
      <c r="BD237" s="10" t="s">
        <v>33</v>
      </c>
      <c r="BE237" s="10"/>
      <c r="BF237" s="31" t="s">
        <v>12</v>
      </c>
      <c r="BG237"/>
      <c r="BH237"/>
      <c r="BI237"/>
      <c r="BJ237"/>
      <c r="BP237" s="15" t="s">
        <v>6</v>
      </c>
      <c r="BQ237" s="15"/>
      <c r="BR237" s="15"/>
      <c r="BS237" s="15"/>
      <c r="BT237" s="15"/>
      <c r="BU237" s="9" t="s">
        <v>32</v>
      </c>
      <c r="BV237" s="9"/>
      <c r="BW237" s="9"/>
      <c r="BX237" s="9"/>
      <c r="BY237" s="10" t="s">
        <v>33</v>
      </c>
      <c r="BZ237" s="10"/>
      <c r="CA237" s="31" t="s">
        <v>12</v>
      </c>
      <c r="CB237"/>
      <c r="CC237"/>
      <c r="CD237"/>
      <c r="CE237"/>
    </row>
    <row r="238" s="1" customFormat="1" customHeight="1" spans="5:83">
      <c r="Z238" s="12" t="s">
        <v>34</v>
      </c>
      <c r="AA238" s="12" t="s">
        <v>16</v>
      </c>
      <c r="AB238" s="32" t="s">
        <v>35</v>
      </c>
      <c r="AC238" s="33" t="s">
        <v>36</v>
      </c>
      <c r="AD238" s="15" t="s">
        <v>6</v>
      </c>
      <c r="AE238" s="12" t="s">
        <v>37</v>
      </c>
      <c r="AF238" s="12" t="s">
        <v>23</v>
      </c>
      <c r="AG238" s="12" t="s">
        <v>24</v>
      </c>
      <c r="AH238" s="9" t="s">
        <v>38</v>
      </c>
      <c r="AI238" s="12" t="s">
        <v>26</v>
      </c>
      <c r="AJ238" s="12" t="s">
        <v>39</v>
      </c>
      <c r="AK238" s="31"/>
      <c r="AL238"/>
      <c r="AM238"/>
      <c r="AN238"/>
      <c r="AO238"/>
      <c r="AU238" s="12" t="s">
        <v>34</v>
      </c>
      <c r="AV238" s="12" t="s">
        <v>16</v>
      </c>
      <c r="AW238" s="32" t="s">
        <v>35</v>
      </c>
      <c r="AX238" s="33" t="s">
        <v>36</v>
      </c>
      <c r="AY238" s="15" t="s">
        <v>6</v>
      </c>
      <c r="AZ238" s="12" t="s">
        <v>37</v>
      </c>
      <c r="BA238" s="12" t="s">
        <v>23</v>
      </c>
      <c r="BB238" s="12" t="s">
        <v>24</v>
      </c>
      <c r="BC238" s="9" t="s">
        <v>38</v>
      </c>
      <c r="BD238" s="12" t="s">
        <v>26</v>
      </c>
      <c r="BE238" s="12" t="s">
        <v>39</v>
      </c>
      <c r="BF238" s="31"/>
      <c r="BG238"/>
      <c r="BH238"/>
      <c r="BI238"/>
      <c r="BJ238"/>
      <c r="BP238" s="12" t="s">
        <v>34</v>
      </c>
      <c r="BQ238" s="12" t="s">
        <v>16</v>
      </c>
      <c r="BR238" s="32" t="s">
        <v>35</v>
      </c>
      <c r="BS238" s="33" t="s">
        <v>36</v>
      </c>
      <c r="BT238" s="15" t="s">
        <v>6</v>
      </c>
      <c r="BU238" s="12" t="s">
        <v>37</v>
      </c>
      <c r="BV238" s="12" t="s">
        <v>23</v>
      </c>
      <c r="BW238" s="12" t="s">
        <v>24</v>
      </c>
      <c r="BX238" s="9" t="s">
        <v>38</v>
      </c>
      <c r="BY238" s="12" t="s">
        <v>26</v>
      </c>
      <c r="BZ238" s="12" t="s">
        <v>39</v>
      </c>
      <c r="CA238" s="31"/>
      <c r="CB238"/>
      <c r="CC238"/>
      <c r="CD238"/>
      <c r="CE238"/>
    </row>
    <row r="239" s="1" customFormat="1" customHeight="1" spans="5:83">
      <c r="Z239" s="12">
        <v>1197</v>
      </c>
      <c r="AA239" s="12">
        <v>1454</v>
      </c>
      <c r="AB239" s="32">
        <v>0.444</v>
      </c>
      <c r="AC239" s="33">
        <v>0.887</v>
      </c>
      <c r="AD239" s="34">
        <f t="shared" ref="AD239:AD252" si="129">Z239*AB239+AA239*AC239</f>
        <v>1821.166</v>
      </c>
      <c r="AE239" s="12">
        <v>1</v>
      </c>
      <c r="AF239" s="12">
        <v>0.89</v>
      </c>
      <c r="AG239" s="12">
        <v>3.21</v>
      </c>
      <c r="AH239" s="35">
        <f t="shared" ref="AH239:AH252" si="130">1+AF239*AG239</f>
        <v>3.8569</v>
      </c>
      <c r="AI239" s="12">
        <v>1.225</v>
      </c>
      <c r="AJ239" s="12">
        <v>0.5</v>
      </c>
      <c r="AK239" s="36">
        <f t="shared" ref="AK239:AK252" si="131">AD239*AE239*AH239*AI239*AJ239</f>
        <v>4302.2337765575</v>
      </c>
      <c r="AL239"/>
      <c r="AM239"/>
      <c r="AN239"/>
      <c r="AO239"/>
      <c r="AU239" s="12">
        <v>1197</v>
      </c>
      <c r="AV239" s="12">
        <v>1597</v>
      </c>
      <c r="AW239" s="32">
        <v>0.444</v>
      </c>
      <c r="AX239" s="33">
        <v>0.887</v>
      </c>
      <c r="AY239" s="34">
        <f t="shared" ref="AY239:AY252" si="132">AU239*AW239+AV239*AX239</f>
        <v>1948.007</v>
      </c>
      <c r="AZ239" s="12">
        <v>1</v>
      </c>
      <c r="BA239" s="12">
        <v>0.89</v>
      </c>
      <c r="BB239" s="12">
        <v>3.21</v>
      </c>
      <c r="BC239" s="35">
        <f t="shared" ref="BC239:BC252" si="133">1+BA239*BB239</f>
        <v>3.8569</v>
      </c>
      <c r="BD239" s="12">
        <v>1.225</v>
      </c>
      <c r="BE239" s="12">
        <v>0.5</v>
      </c>
      <c r="BF239" s="36">
        <f t="shared" ref="BF239:BF252" si="134">AY239*AZ239*BC239*BD239*BE239</f>
        <v>4601.87677145875</v>
      </c>
      <c r="BG239"/>
      <c r="BH239"/>
      <c r="BI239"/>
      <c r="BJ239"/>
      <c r="BP239" s="12">
        <v>1197</v>
      </c>
      <c r="BQ239" s="12">
        <v>1597</v>
      </c>
      <c r="BR239" s="32">
        <v>0.444</v>
      </c>
      <c r="BS239" s="33">
        <v>0.887</v>
      </c>
      <c r="BT239" s="34">
        <f t="shared" ref="BT239:BT252" si="135">BP239*BR239+BQ239*BS239</f>
        <v>1948.007</v>
      </c>
      <c r="BU239" s="12">
        <v>1</v>
      </c>
      <c r="BV239" s="12">
        <v>0.89</v>
      </c>
      <c r="BW239" s="12">
        <v>4.01</v>
      </c>
      <c r="BX239" s="35">
        <f t="shared" ref="BX239:BX252" si="136">1+BV239*BW239</f>
        <v>4.5689</v>
      </c>
      <c r="BY239" s="12">
        <v>1.225</v>
      </c>
      <c r="BZ239" s="12">
        <v>0.5</v>
      </c>
      <c r="CA239" s="36">
        <f t="shared" ref="CA239:CA252" si="137">BT239*BU239*BX239*BY239*BZ239</f>
        <v>5451.40262415875</v>
      </c>
      <c r="CB239"/>
      <c r="CC239"/>
      <c r="CD239"/>
      <c r="CE239"/>
    </row>
    <row r="240" s="1" customFormat="1" customHeight="1" spans="5:83">
      <c r="Z240" s="12">
        <v>1197</v>
      </c>
      <c r="AA240" s="12">
        <v>1454</v>
      </c>
      <c r="AB240" s="32">
        <v>0.577</v>
      </c>
      <c r="AC240" s="33">
        <v>1.153</v>
      </c>
      <c r="AD240" s="34">
        <f t="shared" si="129"/>
        <v>2367.131</v>
      </c>
      <c r="AE240" s="12">
        <v>1</v>
      </c>
      <c r="AF240" s="12">
        <v>0.89</v>
      </c>
      <c r="AG240" s="12">
        <v>3.21</v>
      </c>
      <c r="AH240" s="35">
        <f t="shared" si="130"/>
        <v>3.8569</v>
      </c>
      <c r="AI240" s="12">
        <v>1.225</v>
      </c>
      <c r="AJ240" s="12">
        <v>0.5</v>
      </c>
      <c r="AK240" s="36">
        <f t="shared" si="131"/>
        <v>5591.99487676375</v>
      </c>
      <c r="AL240"/>
      <c r="AM240"/>
      <c r="AN240"/>
      <c r="AO240"/>
      <c r="AU240" s="12">
        <v>1197</v>
      </c>
      <c r="AV240" s="12">
        <v>1597</v>
      </c>
      <c r="AW240" s="32">
        <v>0.577</v>
      </c>
      <c r="AX240" s="33">
        <v>1.153</v>
      </c>
      <c r="AY240" s="34">
        <f t="shared" si="132"/>
        <v>2532.01</v>
      </c>
      <c r="AZ240" s="12">
        <v>1</v>
      </c>
      <c r="BA240" s="12">
        <v>0.89</v>
      </c>
      <c r="BB240" s="12">
        <v>3.21</v>
      </c>
      <c r="BC240" s="35">
        <f t="shared" si="133"/>
        <v>3.8569</v>
      </c>
      <c r="BD240" s="12">
        <v>1.225</v>
      </c>
      <c r="BE240" s="12">
        <v>0.5</v>
      </c>
      <c r="BF240" s="36">
        <f t="shared" si="134"/>
        <v>5981.4969885125</v>
      </c>
      <c r="BG240"/>
      <c r="BH240"/>
      <c r="BI240"/>
      <c r="BJ240"/>
      <c r="BP240" s="12">
        <v>1197</v>
      </c>
      <c r="BQ240" s="12">
        <v>1597</v>
      </c>
      <c r="BR240" s="32">
        <v>0.577</v>
      </c>
      <c r="BS240" s="33">
        <v>1.153</v>
      </c>
      <c r="BT240" s="34">
        <f t="shared" si="135"/>
        <v>2532.01</v>
      </c>
      <c r="BU240" s="12">
        <v>1</v>
      </c>
      <c r="BV240" s="12">
        <v>0.89</v>
      </c>
      <c r="BW240" s="12">
        <v>4.01</v>
      </c>
      <c r="BX240" s="35">
        <f t="shared" si="136"/>
        <v>4.5689</v>
      </c>
      <c r="BY240" s="12">
        <v>1.225</v>
      </c>
      <c r="BZ240" s="12">
        <v>0.5</v>
      </c>
      <c r="CA240" s="36">
        <f t="shared" si="137"/>
        <v>7085.7065495125</v>
      </c>
      <c r="CB240"/>
      <c r="CC240"/>
      <c r="CD240"/>
      <c r="CE240"/>
    </row>
    <row r="241" s="1" customFormat="1" customHeight="1" spans="26:83">
      <c r="Z241" s="12">
        <v>1197</v>
      </c>
      <c r="AA241" s="12">
        <v>1454</v>
      </c>
      <c r="AB241" s="32">
        <v>0.444</v>
      </c>
      <c r="AC241" s="33">
        <v>0.887</v>
      </c>
      <c r="AD241" s="34">
        <f t="shared" si="129"/>
        <v>1821.166</v>
      </c>
      <c r="AE241" s="12">
        <v>1</v>
      </c>
      <c r="AF241" s="12">
        <v>0.89</v>
      </c>
      <c r="AG241" s="12">
        <v>3.21</v>
      </c>
      <c r="AH241" s="35">
        <f t="shared" si="130"/>
        <v>3.8569</v>
      </c>
      <c r="AI241" s="12">
        <v>1.225</v>
      </c>
      <c r="AJ241" s="12">
        <v>0.5</v>
      </c>
      <c r="AK241" s="36">
        <f t="shared" si="131"/>
        <v>4302.2337765575</v>
      </c>
      <c r="AL241"/>
      <c r="AM241"/>
      <c r="AN241"/>
      <c r="AO241"/>
      <c r="AU241" s="12">
        <v>1197</v>
      </c>
      <c r="AV241" s="12">
        <v>1597</v>
      </c>
      <c r="AW241" s="32">
        <v>0.444</v>
      </c>
      <c r="AX241" s="33">
        <v>0.887</v>
      </c>
      <c r="AY241" s="34">
        <f t="shared" si="132"/>
        <v>1948.007</v>
      </c>
      <c r="AZ241" s="12">
        <v>1</v>
      </c>
      <c r="BA241" s="12">
        <v>0.89</v>
      </c>
      <c r="BB241" s="12">
        <v>3.21</v>
      </c>
      <c r="BC241" s="35">
        <f t="shared" si="133"/>
        <v>3.8569</v>
      </c>
      <c r="BD241" s="12">
        <v>1.225</v>
      </c>
      <c r="BE241" s="12">
        <v>0.5</v>
      </c>
      <c r="BF241" s="36">
        <f t="shared" si="134"/>
        <v>4601.87677145875</v>
      </c>
      <c r="BG241"/>
      <c r="BH241"/>
      <c r="BI241"/>
      <c r="BJ241"/>
      <c r="BP241" s="12">
        <v>1197</v>
      </c>
      <c r="BQ241" s="12">
        <v>1597</v>
      </c>
      <c r="BR241" s="32">
        <v>0.444</v>
      </c>
      <c r="BS241" s="33">
        <v>0.887</v>
      </c>
      <c r="BT241" s="34">
        <f t="shared" si="135"/>
        <v>1948.007</v>
      </c>
      <c r="BU241" s="12">
        <v>1</v>
      </c>
      <c r="BV241" s="12">
        <v>0.89</v>
      </c>
      <c r="BW241" s="12">
        <v>4.01</v>
      </c>
      <c r="BX241" s="35">
        <f t="shared" si="136"/>
        <v>4.5689</v>
      </c>
      <c r="BY241" s="12">
        <v>1.225</v>
      </c>
      <c r="BZ241" s="12">
        <v>0.5</v>
      </c>
      <c r="CA241" s="36">
        <f t="shared" si="137"/>
        <v>5451.40262415875</v>
      </c>
      <c r="CB241"/>
      <c r="CC241"/>
      <c r="CD241"/>
      <c r="CE241"/>
    </row>
    <row r="242" s="1" customFormat="1" customHeight="1" spans="26:83">
      <c r="Z242" s="12">
        <v>1197</v>
      </c>
      <c r="AA242" s="12">
        <v>1454</v>
      </c>
      <c r="AB242" s="32">
        <v>0.577</v>
      </c>
      <c r="AC242" s="33">
        <v>1.153</v>
      </c>
      <c r="AD242" s="34">
        <f t="shared" si="129"/>
        <v>2367.131</v>
      </c>
      <c r="AE242" s="12">
        <v>1</v>
      </c>
      <c r="AF242" s="12">
        <v>0.89</v>
      </c>
      <c r="AG242" s="12">
        <v>3.21</v>
      </c>
      <c r="AH242" s="35">
        <f t="shared" si="130"/>
        <v>3.8569</v>
      </c>
      <c r="AI242" s="12">
        <v>1.225</v>
      </c>
      <c r="AJ242" s="12">
        <v>0.5</v>
      </c>
      <c r="AK242" s="36">
        <f t="shared" si="131"/>
        <v>5591.99487676375</v>
      </c>
      <c r="AL242"/>
      <c r="AM242"/>
      <c r="AN242"/>
      <c r="AO242"/>
      <c r="AU242" s="12">
        <v>1197</v>
      </c>
      <c r="AV242" s="12">
        <v>1597</v>
      </c>
      <c r="AW242" s="32">
        <v>0.577</v>
      </c>
      <c r="AX242" s="33">
        <v>1.153</v>
      </c>
      <c r="AY242" s="34">
        <f t="shared" si="132"/>
        <v>2532.01</v>
      </c>
      <c r="AZ242" s="12">
        <v>1</v>
      </c>
      <c r="BA242" s="12">
        <v>0.89</v>
      </c>
      <c r="BB242" s="12">
        <v>3.21</v>
      </c>
      <c r="BC242" s="35">
        <f t="shared" si="133"/>
        <v>3.8569</v>
      </c>
      <c r="BD242" s="12">
        <v>1.225</v>
      </c>
      <c r="BE242" s="12">
        <v>0.5</v>
      </c>
      <c r="BF242" s="36">
        <f t="shared" si="134"/>
        <v>5981.4969885125</v>
      </c>
      <c r="BG242"/>
      <c r="BH242"/>
      <c r="BI242"/>
      <c r="BJ242"/>
      <c r="BP242" s="12">
        <v>1197</v>
      </c>
      <c r="BQ242" s="12">
        <v>1597</v>
      </c>
      <c r="BR242" s="32">
        <v>0.577</v>
      </c>
      <c r="BS242" s="33">
        <v>1.153</v>
      </c>
      <c r="BT242" s="34">
        <f t="shared" si="135"/>
        <v>2532.01</v>
      </c>
      <c r="BU242" s="12">
        <v>1</v>
      </c>
      <c r="BV242" s="12">
        <v>0.89</v>
      </c>
      <c r="BW242" s="12">
        <v>4.01</v>
      </c>
      <c r="BX242" s="35">
        <f t="shared" si="136"/>
        <v>4.5689</v>
      </c>
      <c r="BY242" s="12">
        <v>1.225</v>
      </c>
      <c r="BZ242" s="12">
        <v>0.5</v>
      </c>
      <c r="CA242" s="36">
        <f t="shared" si="137"/>
        <v>7085.7065495125</v>
      </c>
      <c r="CB242"/>
      <c r="CC242"/>
      <c r="CD242"/>
      <c r="CE242"/>
    </row>
    <row r="243" s="1" customFormat="1" customHeight="1" spans="26:83">
      <c r="Z243" s="12">
        <v>1197</v>
      </c>
      <c r="AA243" s="12">
        <v>1454</v>
      </c>
      <c r="AB243" s="32">
        <v>0.444</v>
      </c>
      <c r="AC243" s="33">
        <v>0.887</v>
      </c>
      <c r="AD243" s="34">
        <f t="shared" si="129"/>
        <v>1821.166</v>
      </c>
      <c r="AE243" s="12">
        <v>1</v>
      </c>
      <c r="AF243" s="12">
        <v>0.89</v>
      </c>
      <c r="AG243" s="12">
        <v>3.21</v>
      </c>
      <c r="AH243" s="35">
        <f t="shared" si="130"/>
        <v>3.8569</v>
      </c>
      <c r="AI243" s="12">
        <v>1.225</v>
      </c>
      <c r="AJ243" s="12">
        <v>0.5</v>
      </c>
      <c r="AK243" s="36">
        <f t="shared" si="131"/>
        <v>4302.2337765575</v>
      </c>
      <c r="AL243"/>
      <c r="AM243"/>
      <c r="AN243"/>
      <c r="AO243"/>
      <c r="AU243" s="12">
        <v>1197</v>
      </c>
      <c r="AV243" s="12">
        <v>1597</v>
      </c>
      <c r="AW243" s="32">
        <v>0.444</v>
      </c>
      <c r="AX243" s="33">
        <v>0.887</v>
      </c>
      <c r="AY243" s="34">
        <f t="shared" si="132"/>
        <v>1948.007</v>
      </c>
      <c r="AZ243" s="12">
        <v>1</v>
      </c>
      <c r="BA243" s="12">
        <v>0.89</v>
      </c>
      <c r="BB243" s="12">
        <v>3.21</v>
      </c>
      <c r="BC243" s="35">
        <f t="shared" si="133"/>
        <v>3.8569</v>
      </c>
      <c r="BD243" s="12">
        <v>1.225</v>
      </c>
      <c r="BE243" s="12">
        <v>0.5</v>
      </c>
      <c r="BF243" s="36">
        <f t="shared" si="134"/>
        <v>4601.87677145875</v>
      </c>
      <c r="BG243"/>
      <c r="BH243"/>
      <c r="BI243"/>
      <c r="BJ243"/>
      <c r="BP243" s="12">
        <v>1197</v>
      </c>
      <c r="BQ243" s="12">
        <v>1597</v>
      </c>
      <c r="BR243" s="32">
        <v>0.444</v>
      </c>
      <c r="BS243" s="33">
        <v>0.887</v>
      </c>
      <c r="BT243" s="34">
        <f t="shared" si="135"/>
        <v>1948.007</v>
      </c>
      <c r="BU243" s="12">
        <v>1</v>
      </c>
      <c r="BV243" s="12">
        <v>0.89</v>
      </c>
      <c r="BW243" s="12">
        <v>4.01</v>
      </c>
      <c r="BX243" s="35">
        <f t="shared" si="136"/>
        <v>4.5689</v>
      </c>
      <c r="BY243" s="12">
        <v>1.225</v>
      </c>
      <c r="BZ243" s="12">
        <v>0.5</v>
      </c>
      <c r="CA243" s="36">
        <f t="shared" si="137"/>
        <v>5451.40262415875</v>
      </c>
      <c r="CB243"/>
      <c r="CC243"/>
      <c r="CD243"/>
      <c r="CE243"/>
    </row>
    <row r="244" s="1" customFormat="1" customHeight="1" spans="26:83">
      <c r="Z244" s="12">
        <v>1197</v>
      </c>
      <c r="AA244" s="12">
        <v>1454</v>
      </c>
      <c r="AB244" s="32">
        <v>0.577</v>
      </c>
      <c r="AC244" s="33">
        <v>1.153</v>
      </c>
      <c r="AD244" s="34">
        <f t="shared" si="129"/>
        <v>2367.131</v>
      </c>
      <c r="AE244" s="12">
        <v>1</v>
      </c>
      <c r="AF244" s="12">
        <v>0.89</v>
      </c>
      <c r="AG244" s="12">
        <v>3.21</v>
      </c>
      <c r="AH244" s="35">
        <f t="shared" si="130"/>
        <v>3.8569</v>
      </c>
      <c r="AI244" s="12">
        <v>1.225</v>
      </c>
      <c r="AJ244" s="12">
        <v>0.5</v>
      </c>
      <c r="AK244" s="36">
        <f t="shared" si="131"/>
        <v>5591.99487676375</v>
      </c>
      <c r="AL244"/>
      <c r="AM244"/>
      <c r="AN244"/>
      <c r="AO244"/>
      <c r="AU244" s="12">
        <v>1197</v>
      </c>
      <c r="AV244" s="12">
        <v>1597</v>
      </c>
      <c r="AW244" s="32">
        <v>0.577</v>
      </c>
      <c r="AX244" s="33">
        <v>1.153</v>
      </c>
      <c r="AY244" s="34">
        <f t="shared" si="132"/>
        <v>2532.01</v>
      </c>
      <c r="AZ244" s="12">
        <v>1</v>
      </c>
      <c r="BA244" s="12">
        <v>0.89</v>
      </c>
      <c r="BB244" s="12">
        <v>3.21</v>
      </c>
      <c r="BC244" s="35">
        <f t="shared" si="133"/>
        <v>3.8569</v>
      </c>
      <c r="BD244" s="12">
        <v>1.225</v>
      </c>
      <c r="BE244" s="12">
        <v>0.5</v>
      </c>
      <c r="BF244" s="36">
        <f t="shared" si="134"/>
        <v>5981.4969885125</v>
      </c>
      <c r="BG244"/>
      <c r="BH244"/>
      <c r="BI244"/>
      <c r="BJ244"/>
      <c r="BP244" s="12">
        <v>1197</v>
      </c>
      <c r="BQ244" s="12">
        <v>1597</v>
      </c>
      <c r="BR244" s="32">
        <v>0.577</v>
      </c>
      <c r="BS244" s="33">
        <v>1.153</v>
      </c>
      <c r="BT244" s="34">
        <f t="shared" si="135"/>
        <v>2532.01</v>
      </c>
      <c r="BU244" s="12">
        <v>1</v>
      </c>
      <c r="BV244" s="12">
        <v>0.89</v>
      </c>
      <c r="BW244" s="12">
        <v>4.01</v>
      </c>
      <c r="BX244" s="35">
        <f t="shared" si="136"/>
        <v>4.5689</v>
      </c>
      <c r="BY244" s="12">
        <v>1.225</v>
      </c>
      <c r="BZ244" s="12">
        <v>0.5</v>
      </c>
      <c r="CA244" s="36">
        <f t="shared" si="137"/>
        <v>7085.7065495125</v>
      </c>
      <c r="CB244"/>
      <c r="CC244"/>
      <c r="CD244"/>
      <c r="CE244"/>
    </row>
    <row r="245" s="1" customFormat="1" customHeight="1" spans="26:83">
      <c r="Z245" s="12">
        <v>1197</v>
      </c>
      <c r="AA245" s="12">
        <v>1454</v>
      </c>
      <c r="AB245" s="32">
        <v>0.444</v>
      </c>
      <c r="AC245" s="33">
        <v>0.887</v>
      </c>
      <c r="AD245" s="34">
        <f t="shared" si="129"/>
        <v>1821.166</v>
      </c>
      <c r="AE245" s="12">
        <v>1</v>
      </c>
      <c r="AF245" s="12">
        <v>0.89</v>
      </c>
      <c r="AG245" s="12">
        <v>3.21</v>
      </c>
      <c r="AH245" s="35">
        <f t="shared" si="130"/>
        <v>3.8569</v>
      </c>
      <c r="AI245" s="12">
        <v>1.225</v>
      </c>
      <c r="AJ245" s="12">
        <v>0.5</v>
      </c>
      <c r="AK245" s="36">
        <f t="shared" si="131"/>
        <v>4302.2337765575</v>
      </c>
      <c r="AL245"/>
      <c r="AM245"/>
      <c r="AN245"/>
      <c r="AO245"/>
      <c r="AU245" s="12">
        <v>1197</v>
      </c>
      <c r="AV245" s="12">
        <v>1597</v>
      </c>
      <c r="AW245" s="32">
        <v>0.444</v>
      </c>
      <c r="AX245" s="33">
        <v>0.887</v>
      </c>
      <c r="AY245" s="34">
        <f t="shared" si="132"/>
        <v>1948.007</v>
      </c>
      <c r="AZ245" s="12">
        <v>1</v>
      </c>
      <c r="BA245" s="12">
        <v>0.89</v>
      </c>
      <c r="BB245" s="12">
        <v>3.21</v>
      </c>
      <c r="BC245" s="35">
        <f t="shared" si="133"/>
        <v>3.8569</v>
      </c>
      <c r="BD245" s="12">
        <v>1.225</v>
      </c>
      <c r="BE245" s="12">
        <v>0.5</v>
      </c>
      <c r="BF245" s="36">
        <f t="shared" si="134"/>
        <v>4601.87677145875</v>
      </c>
      <c r="BG245"/>
      <c r="BH245"/>
      <c r="BI245"/>
      <c r="BJ245"/>
      <c r="BP245" s="12">
        <v>1197</v>
      </c>
      <c r="BQ245" s="12">
        <v>1597</v>
      </c>
      <c r="BR245" s="32">
        <v>0.444</v>
      </c>
      <c r="BS245" s="33">
        <v>0.887</v>
      </c>
      <c r="BT245" s="34">
        <f t="shared" si="135"/>
        <v>1948.007</v>
      </c>
      <c r="BU245" s="12">
        <v>1</v>
      </c>
      <c r="BV245" s="12">
        <v>0.89</v>
      </c>
      <c r="BW245" s="12">
        <v>4.01</v>
      </c>
      <c r="BX245" s="35">
        <f t="shared" si="136"/>
        <v>4.5689</v>
      </c>
      <c r="BY245" s="12">
        <v>1.225</v>
      </c>
      <c r="BZ245" s="12">
        <v>0.5</v>
      </c>
      <c r="CA245" s="36">
        <f t="shared" si="137"/>
        <v>5451.40262415875</v>
      </c>
      <c r="CB245"/>
      <c r="CC245"/>
      <c r="CD245"/>
      <c r="CE245"/>
    </row>
    <row r="246" s="1" customFormat="1" customHeight="1" spans="26:83">
      <c r="Z246" s="12">
        <v>1197</v>
      </c>
      <c r="AA246" s="12">
        <v>1454</v>
      </c>
      <c r="AB246" s="32">
        <v>0.577</v>
      </c>
      <c r="AC246" s="33">
        <v>1.153</v>
      </c>
      <c r="AD246" s="34">
        <f t="shared" si="129"/>
        <v>2367.131</v>
      </c>
      <c r="AE246" s="12">
        <v>1</v>
      </c>
      <c r="AF246" s="12">
        <v>0.89</v>
      </c>
      <c r="AG246" s="12">
        <v>3.21</v>
      </c>
      <c r="AH246" s="35">
        <f t="shared" si="130"/>
        <v>3.8569</v>
      </c>
      <c r="AI246" s="12">
        <v>1.225</v>
      </c>
      <c r="AJ246" s="12">
        <v>0.5</v>
      </c>
      <c r="AK246" s="36">
        <f t="shared" si="131"/>
        <v>5591.99487676375</v>
      </c>
      <c r="AL246"/>
      <c r="AM246"/>
      <c r="AN246"/>
      <c r="AO246"/>
      <c r="AU246" s="12">
        <v>1197</v>
      </c>
      <c r="AV246" s="12">
        <v>1597</v>
      </c>
      <c r="AW246" s="32">
        <v>0.577</v>
      </c>
      <c r="AX246" s="33">
        <v>1.153</v>
      </c>
      <c r="AY246" s="34">
        <f t="shared" si="132"/>
        <v>2532.01</v>
      </c>
      <c r="AZ246" s="12">
        <v>1</v>
      </c>
      <c r="BA246" s="12">
        <v>0.89</v>
      </c>
      <c r="BB246" s="12">
        <v>3.21</v>
      </c>
      <c r="BC246" s="35">
        <f t="shared" si="133"/>
        <v>3.8569</v>
      </c>
      <c r="BD246" s="12">
        <v>1.225</v>
      </c>
      <c r="BE246" s="12">
        <v>0.5</v>
      </c>
      <c r="BF246" s="36">
        <f t="shared" si="134"/>
        <v>5981.4969885125</v>
      </c>
      <c r="BG246"/>
      <c r="BH246"/>
      <c r="BI246"/>
      <c r="BJ246"/>
      <c r="BP246" s="12">
        <v>1197</v>
      </c>
      <c r="BQ246" s="12">
        <v>1597</v>
      </c>
      <c r="BR246" s="32">
        <v>0.577</v>
      </c>
      <c r="BS246" s="33">
        <v>1.153</v>
      </c>
      <c r="BT246" s="34">
        <f t="shared" si="135"/>
        <v>2532.01</v>
      </c>
      <c r="BU246" s="12">
        <v>1</v>
      </c>
      <c r="BV246" s="12">
        <v>0.89</v>
      </c>
      <c r="BW246" s="12">
        <v>4.01</v>
      </c>
      <c r="BX246" s="35">
        <f t="shared" si="136"/>
        <v>4.5689</v>
      </c>
      <c r="BY246" s="12">
        <v>1.225</v>
      </c>
      <c r="BZ246" s="12">
        <v>0.5</v>
      </c>
      <c r="CA246" s="36">
        <f t="shared" si="137"/>
        <v>7085.7065495125</v>
      </c>
      <c r="CB246"/>
      <c r="CC246"/>
      <c r="CD246"/>
      <c r="CE246"/>
    </row>
    <row r="247" s="1" customFormat="1" customHeight="1" spans="26:83">
      <c r="Z247" s="12">
        <v>1197</v>
      </c>
      <c r="AA247" s="12">
        <v>1454</v>
      </c>
      <c r="AB247" s="32">
        <v>0.444</v>
      </c>
      <c r="AC247" s="33">
        <v>0.887</v>
      </c>
      <c r="AD247" s="34">
        <f t="shared" si="129"/>
        <v>1821.166</v>
      </c>
      <c r="AE247" s="12">
        <v>1</v>
      </c>
      <c r="AF247" s="12">
        <v>0.89</v>
      </c>
      <c r="AG247" s="12">
        <v>3.21</v>
      </c>
      <c r="AH247" s="35">
        <f t="shared" si="130"/>
        <v>3.8569</v>
      </c>
      <c r="AI247" s="12">
        <v>1.225</v>
      </c>
      <c r="AJ247" s="12">
        <v>0.5</v>
      </c>
      <c r="AK247" s="36">
        <f t="shared" si="131"/>
        <v>4302.2337765575</v>
      </c>
      <c r="AL247"/>
      <c r="AM247"/>
      <c r="AN247"/>
      <c r="AO247"/>
      <c r="AU247" s="12">
        <v>1197</v>
      </c>
      <c r="AV247" s="12">
        <v>1597</v>
      </c>
      <c r="AW247" s="32">
        <v>0.444</v>
      </c>
      <c r="AX247" s="33">
        <v>0.887</v>
      </c>
      <c r="AY247" s="34">
        <f t="shared" si="132"/>
        <v>1948.007</v>
      </c>
      <c r="AZ247" s="12">
        <v>1</v>
      </c>
      <c r="BA247" s="12">
        <v>0.89</v>
      </c>
      <c r="BB247" s="12">
        <v>3.21</v>
      </c>
      <c r="BC247" s="35">
        <f t="shared" si="133"/>
        <v>3.8569</v>
      </c>
      <c r="BD247" s="12">
        <v>1.225</v>
      </c>
      <c r="BE247" s="12">
        <v>0.5</v>
      </c>
      <c r="BF247" s="36">
        <f t="shared" si="134"/>
        <v>4601.87677145875</v>
      </c>
      <c r="BG247"/>
      <c r="BH247"/>
      <c r="BI247"/>
      <c r="BJ247"/>
      <c r="BP247" s="12">
        <v>1197</v>
      </c>
      <c r="BQ247" s="12">
        <v>1597</v>
      </c>
      <c r="BR247" s="32">
        <v>0.444</v>
      </c>
      <c r="BS247" s="33">
        <v>0.887</v>
      </c>
      <c r="BT247" s="34">
        <f t="shared" si="135"/>
        <v>1948.007</v>
      </c>
      <c r="BU247" s="12">
        <v>1</v>
      </c>
      <c r="BV247" s="12">
        <v>0.89</v>
      </c>
      <c r="BW247" s="12">
        <v>4.01</v>
      </c>
      <c r="BX247" s="35">
        <f t="shared" si="136"/>
        <v>4.5689</v>
      </c>
      <c r="BY247" s="12">
        <v>1.225</v>
      </c>
      <c r="BZ247" s="12">
        <v>0.5</v>
      </c>
      <c r="CA247" s="36">
        <f t="shared" si="137"/>
        <v>5451.40262415875</v>
      </c>
      <c r="CB247"/>
      <c r="CC247"/>
      <c r="CD247"/>
      <c r="CE247"/>
    </row>
    <row r="248" s="1" customFormat="1" customHeight="1" spans="26:83">
      <c r="Z248" s="12">
        <v>1197</v>
      </c>
      <c r="AA248" s="12">
        <v>1454</v>
      </c>
      <c r="AB248" s="32">
        <v>0.577</v>
      </c>
      <c r="AC248" s="33">
        <v>1.153</v>
      </c>
      <c r="AD248" s="34">
        <f t="shared" si="129"/>
        <v>2367.131</v>
      </c>
      <c r="AE248" s="12">
        <v>1</v>
      </c>
      <c r="AF248" s="12">
        <v>0.89</v>
      </c>
      <c r="AG248" s="12">
        <v>3.21</v>
      </c>
      <c r="AH248" s="35">
        <f t="shared" si="130"/>
        <v>3.8569</v>
      </c>
      <c r="AI248" s="12">
        <v>1.225</v>
      </c>
      <c r="AJ248" s="12">
        <v>0.5</v>
      </c>
      <c r="AK248" s="36">
        <f t="shared" si="131"/>
        <v>5591.99487676375</v>
      </c>
      <c r="AL248"/>
      <c r="AM248"/>
      <c r="AN248"/>
      <c r="AO248"/>
      <c r="AU248" s="12">
        <v>1197</v>
      </c>
      <c r="AV248" s="12">
        <v>1597</v>
      </c>
      <c r="AW248" s="32">
        <v>0.577</v>
      </c>
      <c r="AX248" s="33">
        <v>1.153</v>
      </c>
      <c r="AY248" s="34">
        <f t="shared" si="132"/>
        <v>2532.01</v>
      </c>
      <c r="AZ248" s="12">
        <v>1</v>
      </c>
      <c r="BA248" s="12">
        <v>0.89</v>
      </c>
      <c r="BB248" s="12">
        <v>3.21</v>
      </c>
      <c r="BC248" s="35">
        <f t="shared" si="133"/>
        <v>3.8569</v>
      </c>
      <c r="BD248" s="12">
        <v>1.225</v>
      </c>
      <c r="BE248" s="12">
        <v>0.5</v>
      </c>
      <c r="BF248" s="36">
        <f t="shared" si="134"/>
        <v>5981.4969885125</v>
      </c>
      <c r="BG248"/>
      <c r="BH248"/>
      <c r="BI248"/>
      <c r="BJ248"/>
      <c r="BP248" s="12">
        <v>1197</v>
      </c>
      <c r="BQ248" s="12">
        <v>1597</v>
      </c>
      <c r="BR248" s="32">
        <v>0.577</v>
      </c>
      <c r="BS248" s="33">
        <v>1.153</v>
      </c>
      <c r="BT248" s="34">
        <f t="shared" si="135"/>
        <v>2532.01</v>
      </c>
      <c r="BU248" s="12">
        <v>1</v>
      </c>
      <c r="BV248" s="12">
        <v>0.89</v>
      </c>
      <c r="BW248" s="12">
        <v>4.01</v>
      </c>
      <c r="BX248" s="35">
        <f t="shared" si="136"/>
        <v>4.5689</v>
      </c>
      <c r="BY248" s="12">
        <v>1.225</v>
      </c>
      <c r="BZ248" s="12">
        <v>0.5</v>
      </c>
      <c r="CA248" s="36">
        <f t="shared" si="137"/>
        <v>7085.7065495125</v>
      </c>
      <c r="CB248"/>
      <c r="CC248"/>
      <c r="CD248"/>
      <c r="CE248"/>
    </row>
    <row r="249" s="1" customFormat="1" customHeight="1" spans="26:83">
      <c r="Z249" s="12">
        <v>1197</v>
      </c>
      <c r="AA249" s="12">
        <v>1454</v>
      </c>
      <c r="AB249" s="32">
        <v>0.444</v>
      </c>
      <c r="AC249" s="33">
        <v>0.887</v>
      </c>
      <c r="AD249" s="34">
        <f t="shared" si="129"/>
        <v>1821.166</v>
      </c>
      <c r="AE249" s="12">
        <v>1</v>
      </c>
      <c r="AF249" s="12">
        <v>0.89</v>
      </c>
      <c r="AG249" s="12">
        <v>3.21</v>
      </c>
      <c r="AH249" s="35">
        <f t="shared" si="130"/>
        <v>3.8569</v>
      </c>
      <c r="AI249" s="12">
        <v>1.225</v>
      </c>
      <c r="AJ249" s="12">
        <v>0.5</v>
      </c>
      <c r="AK249" s="36">
        <f t="shared" si="131"/>
        <v>4302.2337765575</v>
      </c>
      <c r="AL249"/>
      <c r="AM249"/>
      <c r="AN249"/>
      <c r="AO249"/>
      <c r="AU249" s="12">
        <v>1197</v>
      </c>
      <c r="AV249" s="12">
        <v>1597</v>
      </c>
      <c r="AW249" s="32">
        <v>0.444</v>
      </c>
      <c r="AX249" s="33">
        <v>0.887</v>
      </c>
      <c r="AY249" s="34">
        <f t="shared" si="132"/>
        <v>1948.007</v>
      </c>
      <c r="AZ249" s="12">
        <v>1</v>
      </c>
      <c r="BA249" s="12">
        <v>0.89</v>
      </c>
      <c r="BB249" s="12">
        <v>3.21</v>
      </c>
      <c r="BC249" s="35">
        <f t="shared" si="133"/>
        <v>3.8569</v>
      </c>
      <c r="BD249" s="12">
        <v>1.225</v>
      </c>
      <c r="BE249" s="12">
        <v>0.5</v>
      </c>
      <c r="BF249" s="36">
        <f t="shared" si="134"/>
        <v>4601.87677145875</v>
      </c>
      <c r="BG249"/>
      <c r="BH249"/>
      <c r="BI249"/>
      <c r="BJ249"/>
      <c r="BP249" s="12">
        <v>1197</v>
      </c>
      <c r="BQ249" s="12">
        <v>1597</v>
      </c>
      <c r="BR249" s="32">
        <v>0.444</v>
      </c>
      <c r="BS249" s="33">
        <v>0.887</v>
      </c>
      <c r="BT249" s="34">
        <f t="shared" si="135"/>
        <v>1948.007</v>
      </c>
      <c r="BU249" s="12">
        <v>1</v>
      </c>
      <c r="BV249" s="12">
        <v>0.89</v>
      </c>
      <c r="BW249" s="12">
        <v>4.01</v>
      </c>
      <c r="BX249" s="35">
        <f t="shared" si="136"/>
        <v>4.5689</v>
      </c>
      <c r="BY249" s="12">
        <v>1.225</v>
      </c>
      <c r="BZ249" s="12">
        <v>0.5</v>
      </c>
      <c r="CA249" s="36">
        <f t="shared" si="137"/>
        <v>5451.40262415875</v>
      </c>
      <c r="CB249"/>
      <c r="CC249"/>
      <c r="CD249"/>
      <c r="CE249"/>
    </row>
    <row r="250" s="1" customFormat="1" customHeight="1" spans="26:83">
      <c r="Z250" s="12">
        <v>1197</v>
      </c>
      <c r="AA250" s="12">
        <v>1454</v>
      </c>
      <c r="AB250" s="32">
        <v>0.577</v>
      </c>
      <c r="AC250" s="33">
        <v>1.153</v>
      </c>
      <c r="AD250" s="34">
        <f t="shared" si="129"/>
        <v>2367.131</v>
      </c>
      <c r="AE250" s="12">
        <v>1</v>
      </c>
      <c r="AF250" s="12">
        <v>0.89</v>
      </c>
      <c r="AG250" s="12">
        <v>3.21</v>
      </c>
      <c r="AH250" s="35">
        <f t="shared" si="130"/>
        <v>3.8569</v>
      </c>
      <c r="AI250" s="12">
        <v>1.225</v>
      </c>
      <c r="AJ250" s="12">
        <v>0.5</v>
      </c>
      <c r="AK250" s="36">
        <f t="shared" si="131"/>
        <v>5591.99487676375</v>
      </c>
      <c r="AL250"/>
      <c r="AM250"/>
      <c r="AN250"/>
      <c r="AO250"/>
      <c r="AU250" s="12">
        <v>1197</v>
      </c>
      <c r="AV250" s="12">
        <v>1597</v>
      </c>
      <c r="AW250" s="32">
        <v>0.577</v>
      </c>
      <c r="AX250" s="33">
        <v>1.153</v>
      </c>
      <c r="AY250" s="34">
        <f t="shared" si="132"/>
        <v>2532.01</v>
      </c>
      <c r="AZ250" s="12">
        <v>1</v>
      </c>
      <c r="BA250" s="12">
        <v>0.89</v>
      </c>
      <c r="BB250" s="12">
        <v>3.21</v>
      </c>
      <c r="BC250" s="35">
        <f t="shared" si="133"/>
        <v>3.8569</v>
      </c>
      <c r="BD250" s="12">
        <v>1.225</v>
      </c>
      <c r="BE250" s="12">
        <v>0.5</v>
      </c>
      <c r="BF250" s="36">
        <f t="shared" si="134"/>
        <v>5981.4969885125</v>
      </c>
      <c r="BG250"/>
      <c r="BH250"/>
      <c r="BI250"/>
      <c r="BJ250"/>
      <c r="BP250" s="12">
        <v>1197</v>
      </c>
      <c r="BQ250" s="12">
        <v>1597</v>
      </c>
      <c r="BR250" s="32">
        <v>0.577</v>
      </c>
      <c r="BS250" s="33">
        <v>1.153</v>
      </c>
      <c r="BT250" s="34">
        <f t="shared" si="135"/>
        <v>2532.01</v>
      </c>
      <c r="BU250" s="12">
        <v>1</v>
      </c>
      <c r="BV250" s="12">
        <v>0.89</v>
      </c>
      <c r="BW250" s="12">
        <v>4.01</v>
      </c>
      <c r="BX250" s="35">
        <f t="shared" si="136"/>
        <v>4.5689</v>
      </c>
      <c r="BY250" s="12">
        <v>1.225</v>
      </c>
      <c r="BZ250" s="12">
        <v>0.5</v>
      </c>
      <c r="CA250" s="36">
        <f t="shared" si="137"/>
        <v>7085.7065495125</v>
      </c>
      <c r="CB250"/>
      <c r="CC250"/>
      <c r="CD250"/>
      <c r="CE250"/>
    </row>
    <row r="251" s="1" customFormat="1" customHeight="1" spans="26:83">
      <c r="Z251" s="12">
        <v>1197</v>
      </c>
      <c r="AA251" s="12">
        <v>1454</v>
      </c>
      <c r="AB251" s="32">
        <v>4.04</v>
      </c>
      <c r="AC251" s="33">
        <v>8.09</v>
      </c>
      <c r="AD251" s="34">
        <f t="shared" si="129"/>
        <v>16598.74</v>
      </c>
      <c r="AE251" s="12">
        <v>2.2</v>
      </c>
      <c r="AF251" s="12">
        <v>0.89</v>
      </c>
      <c r="AG251" s="12">
        <v>3.21</v>
      </c>
      <c r="AH251" s="35">
        <f t="shared" si="130"/>
        <v>3.8569</v>
      </c>
      <c r="AI251" s="12">
        <v>1.225</v>
      </c>
      <c r="AJ251" s="12">
        <v>0.5</v>
      </c>
      <c r="AK251" s="36">
        <f t="shared" si="131"/>
        <v>86266.519212335</v>
      </c>
      <c r="AL251"/>
      <c r="AM251"/>
      <c r="AN251"/>
      <c r="AO251"/>
      <c r="AU251" s="12">
        <v>1197</v>
      </c>
      <c r="AV251" s="12">
        <v>1597</v>
      </c>
      <c r="AW251" s="32">
        <v>4.04</v>
      </c>
      <c r="AX251" s="33">
        <v>8.09</v>
      </c>
      <c r="AY251" s="34">
        <f t="shared" si="132"/>
        <v>17755.61</v>
      </c>
      <c r="AZ251" s="12">
        <v>2.2</v>
      </c>
      <c r="BA251" s="12">
        <v>0.89</v>
      </c>
      <c r="BB251" s="12">
        <v>3.21</v>
      </c>
      <c r="BC251" s="35">
        <f t="shared" si="133"/>
        <v>3.8569</v>
      </c>
      <c r="BD251" s="12">
        <v>1.225</v>
      </c>
      <c r="BE251" s="12">
        <v>0.5</v>
      </c>
      <c r="BF251" s="36">
        <f t="shared" si="134"/>
        <v>92278.9724516275</v>
      </c>
      <c r="BG251"/>
      <c r="BH251"/>
      <c r="BI251"/>
      <c r="BJ251"/>
      <c r="BP251" s="12">
        <v>1197</v>
      </c>
      <c r="BQ251" s="12">
        <v>1597</v>
      </c>
      <c r="BR251" s="32">
        <v>4.04</v>
      </c>
      <c r="BS251" s="33">
        <v>8.09</v>
      </c>
      <c r="BT251" s="34">
        <f t="shared" si="135"/>
        <v>17755.61</v>
      </c>
      <c r="BU251" s="12">
        <v>2.2</v>
      </c>
      <c r="BV251" s="12">
        <v>0.89</v>
      </c>
      <c r="BW251" s="12">
        <v>4.01</v>
      </c>
      <c r="BX251" s="35">
        <f t="shared" si="136"/>
        <v>4.5689</v>
      </c>
      <c r="BY251" s="12">
        <v>1.225</v>
      </c>
      <c r="BZ251" s="12">
        <v>0.5</v>
      </c>
      <c r="CA251" s="36">
        <f t="shared" si="137"/>
        <v>109314.059797828</v>
      </c>
      <c r="CB251"/>
      <c r="CC251"/>
      <c r="CD251"/>
      <c r="CE251"/>
    </row>
    <row r="252" s="1" customFormat="1" customHeight="1" spans="26:83">
      <c r="Z252" s="12">
        <v>1197</v>
      </c>
      <c r="AA252" s="12">
        <v>1454</v>
      </c>
      <c r="AB252" s="32">
        <v>6.07</v>
      </c>
      <c r="AC252" s="33">
        <v>12.13</v>
      </c>
      <c r="AD252" s="34">
        <f t="shared" si="129"/>
        <v>24902.81</v>
      </c>
      <c r="AE252" s="12">
        <v>2.2</v>
      </c>
      <c r="AF252" s="12">
        <v>0.89</v>
      </c>
      <c r="AG252" s="12">
        <v>3.21</v>
      </c>
      <c r="AH252" s="35">
        <f t="shared" si="130"/>
        <v>3.8569</v>
      </c>
      <c r="AI252" s="12">
        <v>1.225</v>
      </c>
      <c r="AJ252" s="12">
        <v>0.5</v>
      </c>
      <c r="AK252" s="36">
        <f t="shared" si="131"/>
        <v>129424.205530428</v>
      </c>
      <c r="AL252"/>
      <c r="AM252"/>
      <c r="AN252"/>
      <c r="AO252"/>
      <c r="AU252" s="12">
        <v>1197</v>
      </c>
      <c r="AV252" s="12">
        <v>1597</v>
      </c>
      <c r="AW252" s="32">
        <v>6.07</v>
      </c>
      <c r="AX252" s="33">
        <v>12.13</v>
      </c>
      <c r="AY252" s="34">
        <f t="shared" si="132"/>
        <v>26637.4</v>
      </c>
      <c r="AZ252" s="12">
        <v>2.2</v>
      </c>
      <c r="BA252" s="12">
        <v>0.89</v>
      </c>
      <c r="BB252" s="12">
        <v>3.21</v>
      </c>
      <c r="BC252" s="35">
        <f t="shared" si="133"/>
        <v>3.8569</v>
      </c>
      <c r="BD252" s="12">
        <v>1.225</v>
      </c>
      <c r="BE252" s="12">
        <v>0.5</v>
      </c>
      <c r="BF252" s="36">
        <f t="shared" si="134"/>
        <v>138439.16941085</v>
      </c>
      <c r="BG252"/>
      <c r="BH252"/>
      <c r="BI252"/>
      <c r="BJ252"/>
      <c r="BP252" s="12">
        <v>1197</v>
      </c>
      <c r="BQ252" s="12">
        <v>1597</v>
      </c>
      <c r="BR252" s="32">
        <v>6.07</v>
      </c>
      <c r="BS252" s="33">
        <v>12.13</v>
      </c>
      <c r="BT252" s="34">
        <f t="shared" si="135"/>
        <v>26637.4</v>
      </c>
      <c r="BU252" s="12">
        <v>2.2</v>
      </c>
      <c r="BV252" s="12">
        <v>0.89</v>
      </c>
      <c r="BW252" s="12">
        <v>4.01</v>
      </c>
      <c r="BX252" s="35">
        <f t="shared" si="136"/>
        <v>4.5689</v>
      </c>
      <c r="BY252" s="12">
        <v>1.225</v>
      </c>
      <c r="BZ252" s="12">
        <v>0.5</v>
      </c>
      <c r="CA252" s="36">
        <f t="shared" si="137"/>
        <v>163995.62371885</v>
      </c>
      <c r="CB252"/>
      <c r="CC252"/>
      <c r="CD252"/>
      <c r="CE252"/>
    </row>
    <row r="253" s="1" customFormat="1" customHeight="1" spans="26:83">
      <c r="Z253" s="37" t="s">
        <v>41</v>
      </c>
      <c r="AA253" s="37"/>
      <c r="AB253" s="37"/>
      <c r="AC253" s="37"/>
      <c r="AD253" s="37"/>
      <c r="AE253" s="38">
        <f>SUM(AK239:AK252)</f>
        <v>275056.09666269</v>
      </c>
      <c r="AF253" s="38"/>
      <c r="AG253" s="38"/>
      <c r="AH253" s="38"/>
      <c r="AI253" s="38"/>
      <c r="AJ253" s="38"/>
      <c r="AK253" s="38"/>
      <c r="AL253"/>
      <c r="AM253"/>
      <c r="AN253"/>
      <c r="AO253"/>
      <c r="AU253" s="37" t="s">
        <v>41</v>
      </c>
      <c r="AV253" s="37"/>
      <c r="AW253" s="37"/>
      <c r="AX253" s="37"/>
      <c r="AY253" s="37"/>
      <c r="AZ253" s="38">
        <f>SUM(BF239:BF252)</f>
        <v>294218.384422305</v>
      </c>
      <c r="BA253" s="38"/>
      <c r="BB253" s="38"/>
      <c r="BC253" s="38"/>
      <c r="BD253" s="38"/>
      <c r="BE253" s="38"/>
      <c r="BF253" s="38"/>
      <c r="BG253"/>
      <c r="BH253"/>
      <c r="BI253"/>
      <c r="BJ253"/>
      <c r="BP253" s="37" t="s">
        <v>41</v>
      </c>
      <c r="BQ253" s="37"/>
      <c r="BR253" s="37"/>
      <c r="BS253" s="37"/>
      <c r="BT253" s="37"/>
      <c r="BU253" s="38">
        <f>SUM(CA239:CA252)</f>
        <v>348532.338558705</v>
      </c>
      <c r="BV253" s="38"/>
      <c r="BW253" s="38"/>
      <c r="BX253" s="38"/>
      <c r="BY253" s="38"/>
      <c r="BZ253" s="38"/>
      <c r="CA253" s="38"/>
      <c r="CB253"/>
      <c r="CC253"/>
      <c r="CD253"/>
      <c r="CE253"/>
    </row>
    <row r="254" s="1" customFormat="1" customHeight="1" spans="26:83">
      <c r="Z254" s="37"/>
      <c r="AA254" s="37"/>
      <c r="AB254" s="37"/>
      <c r="AC254" s="37"/>
      <c r="AD254" s="37"/>
      <c r="AE254" s="38"/>
      <c r="AF254" s="38"/>
      <c r="AG254" s="38"/>
      <c r="AH254" s="38"/>
      <c r="AI254" s="38"/>
      <c r="AJ254" s="38"/>
      <c r="AK254" s="38"/>
      <c r="AL254"/>
      <c r="AM254"/>
      <c r="AN254"/>
      <c r="AO254"/>
      <c r="AU254" s="37"/>
      <c r="AV254" s="37"/>
      <c r="AW254" s="37"/>
      <c r="AX254" s="37"/>
      <c r="AY254" s="37"/>
      <c r="AZ254" s="38"/>
      <c r="BA254" s="38"/>
      <c r="BB254" s="38"/>
      <c r="BC254" s="38"/>
      <c r="BD254" s="38"/>
      <c r="BE254" s="38"/>
      <c r="BF254" s="38"/>
      <c r="BG254"/>
      <c r="BH254"/>
      <c r="BI254"/>
      <c r="BJ254"/>
      <c r="BP254" s="37"/>
      <c r="BQ254" s="37"/>
      <c r="BR254" s="37"/>
      <c r="BS254" s="37"/>
      <c r="BT254" s="37"/>
      <c r="BU254" s="38"/>
      <c r="BV254" s="38"/>
      <c r="BW254" s="38"/>
      <c r="BX254" s="38"/>
      <c r="BY254" s="38"/>
      <c r="BZ254" s="38"/>
      <c r="CA254" s="38"/>
      <c r="CB254"/>
      <c r="CC254"/>
      <c r="CD254"/>
      <c r="CE254"/>
    </row>
    <row r="255" s="1" customFormat="1" customHeight="1" spans="26:83">
      <c r="Z255" s="37"/>
      <c r="AA255" s="37"/>
      <c r="AB255" s="37"/>
      <c r="AC255" s="37"/>
      <c r="AD255" s="37"/>
      <c r="AE255" s="38"/>
      <c r="AF255" s="38"/>
      <c r="AG255" s="38"/>
      <c r="AH255" s="38"/>
      <c r="AI255" s="38"/>
      <c r="AJ255" s="38"/>
      <c r="AK255" s="38"/>
      <c r="AL255"/>
      <c r="AM255"/>
      <c r="AN255"/>
      <c r="AO255"/>
      <c r="AU255" s="37"/>
      <c r="AV255" s="37"/>
      <c r="AW255" s="37"/>
      <c r="AX255" s="37"/>
      <c r="AY255" s="37"/>
      <c r="AZ255" s="38"/>
      <c r="BA255" s="38"/>
      <c r="BB255" s="38"/>
      <c r="BC255" s="38"/>
      <c r="BD255" s="38"/>
      <c r="BE255" s="38"/>
      <c r="BF255" s="38"/>
      <c r="BG255"/>
      <c r="BH255"/>
      <c r="BI255"/>
      <c r="BJ255"/>
      <c r="BP255" s="37"/>
      <c r="BQ255" s="37"/>
      <c r="BR255" s="37"/>
      <c r="BS255" s="37"/>
      <c r="BT255" s="37"/>
      <c r="BU255" s="38"/>
      <c r="BV255" s="38"/>
      <c r="BW255" s="38"/>
      <c r="BX255" s="38"/>
      <c r="BY255" s="38"/>
      <c r="BZ255" s="38"/>
      <c r="CA255" s="38"/>
      <c r="CB255"/>
      <c r="CC255"/>
      <c r="CD255"/>
      <c r="CE255"/>
    </row>
    <row r="256" s="1" customFormat="1" customHeight="1" spans="26:83">
      <c r="Z256" s="39" t="s">
        <v>28</v>
      </c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/>
      <c r="AM256"/>
      <c r="AN256"/>
      <c r="AO256"/>
      <c r="AU256" s="39" t="s">
        <v>28</v>
      </c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/>
      <c r="BH256"/>
      <c r="BI256"/>
      <c r="BJ256"/>
      <c r="BP256" s="39" t="s">
        <v>28</v>
      </c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/>
      <c r="CC256"/>
      <c r="CD256"/>
      <c r="CE256"/>
    </row>
    <row r="257" s="1" customFormat="1" customHeight="1" spans="26:83">
      <c r="Z257" s="15" t="s">
        <v>6</v>
      </c>
      <c r="AA257" s="15"/>
      <c r="AB257" s="15"/>
      <c r="AC257" s="15"/>
      <c r="AD257" s="15"/>
      <c r="AE257" s="9" t="s">
        <v>32</v>
      </c>
      <c r="AF257" s="9"/>
      <c r="AG257" s="9"/>
      <c r="AH257" s="9"/>
      <c r="AI257" s="10" t="s">
        <v>33</v>
      </c>
      <c r="AJ257" s="10"/>
      <c r="AK257" s="40" t="s">
        <v>12</v>
      </c>
      <c r="AL257"/>
      <c r="AM257"/>
      <c r="AN257"/>
      <c r="AO257"/>
      <c r="AU257" s="15" t="s">
        <v>6</v>
      </c>
      <c r="AV257" s="15"/>
      <c r="AW257" s="15"/>
      <c r="AX257" s="15"/>
      <c r="AY257" s="15"/>
      <c r="AZ257" s="9" t="s">
        <v>32</v>
      </c>
      <c r="BA257" s="9"/>
      <c r="BB257" s="9"/>
      <c r="BC257" s="9"/>
      <c r="BD257" s="10" t="s">
        <v>33</v>
      </c>
      <c r="BE257" s="10"/>
      <c r="BF257" s="40" t="s">
        <v>12</v>
      </c>
      <c r="BG257"/>
      <c r="BH257"/>
      <c r="BI257"/>
      <c r="BJ257"/>
      <c r="BP257" s="15" t="s">
        <v>6</v>
      </c>
      <c r="BQ257" s="15"/>
      <c r="BR257" s="15"/>
      <c r="BS257" s="15"/>
      <c r="BT257" s="15"/>
      <c r="BU257" s="9" t="s">
        <v>32</v>
      </c>
      <c r="BV257" s="9"/>
      <c r="BW257" s="9"/>
      <c r="BX257" s="9"/>
      <c r="BY257" s="10" t="s">
        <v>33</v>
      </c>
      <c r="BZ257" s="10"/>
      <c r="CA257" s="40" t="s">
        <v>12</v>
      </c>
      <c r="CB257"/>
      <c r="CC257"/>
      <c r="CD257"/>
      <c r="CE257"/>
    </row>
    <row r="258" s="1" customFormat="1" customHeight="1" spans="26:83">
      <c r="Z258" s="15" t="s">
        <v>42</v>
      </c>
      <c r="AA258" s="15" t="s">
        <v>43</v>
      </c>
      <c r="AB258" s="15" t="s">
        <v>44</v>
      </c>
      <c r="AC258" s="15" t="s">
        <v>45</v>
      </c>
      <c r="AD258" s="15" t="s">
        <v>6</v>
      </c>
      <c r="AE258" s="9" t="s">
        <v>37</v>
      </c>
      <c r="AF258" s="9" t="s">
        <v>24</v>
      </c>
      <c r="AG258" s="9" t="s">
        <v>23</v>
      </c>
      <c r="AH258" s="35" t="s">
        <v>25</v>
      </c>
      <c r="AI258" s="10" t="s">
        <v>46</v>
      </c>
      <c r="AJ258" s="10" t="s">
        <v>47</v>
      </c>
      <c r="AK258" s="40"/>
      <c r="AL258"/>
      <c r="AM258"/>
      <c r="AN258"/>
      <c r="AO258"/>
      <c r="AU258" s="15" t="s">
        <v>42</v>
      </c>
      <c r="AV258" s="15" t="s">
        <v>43</v>
      </c>
      <c r="AW258" s="15" t="s">
        <v>44</v>
      </c>
      <c r="AX258" s="15" t="s">
        <v>45</v>
      </c>
      <c r="AY258" s="15" t="s">
        <v>6</v>
      </c>
      <c r="AZ258" s="9" t="s">
        <v>37</v>
      </c>
      <c r="BA258" s="9" t="s">
        <v>24</v>
      </c>
      <c r="BB258" s="9" t="s">
        <v>23</v>
      </c>
      <c r="BC258" s="35" t="s">
        <v>25</v>
      </c>
      <c r="BD258" s="10" t="s">
        <v>46</v>
      </c>
      <c r="BE258" s="10" t="s">
        <v>47</v>
      </c>
      <c r="BF258" s="40"/>
      <c r="BG258"/>
      <c r="BH258"/>
      <c r="BI258"/>
      <c r="BJ258"/>
      <c r="BP258" s="15" t="s">
        <v>42</v>
      </c>
      <c r="BQ258" s="15" t="s">
        <v>43</v>
      </c>
      <c r="BR258" s="15" t="s">
        <v>44</v>
      </c>
      <c r="BS258" s="15" t="s">
        <v>45</v>
      </c>
      <c r="BT258" s="15" t="s">
        <v>6</v>
      </c>
      <c r="BU258" s="9" t="s">
        <v>37</v>
      </c>
      <c r="BV258" s="9" t="s">
        <v>24</v>
      </c>
      <c r="BW258" s="9" t="s">
        <v>23</v>
      </c>
      <c r="BX258" s="35" t="s">
        <v>25</v>
      </c>
      <c r="BY258" s="10" t="s">
        <v>46</v>
      </c>
      <c r="BZ258" s="10" t="s">
        <v>47</v>
      </c>
      <c r="CA258" s="40"/>
      <c r="CB258"/>
      <c r="CC258"/>
      <c r="CD258"/>
      <c r="CE258"/>
    </row>
    <row r="259" s="1" customFormat="1" customHeight="1" spans="26:83">
      <c r="Z259" s="12">
        <v>34993</v>
      </c>
      <c r="AA259" s="13">
        <v>0.168</v>
      </c>
      <c r="AB259" s="12">
        <v>1</v>
      </c>
      <c r="AC259" s="12">
        <v>0</v>
      </c>
      <c r="AD259" s="15">
        <f t="shared" ref="AD259:AD268" si="138">Z259*AA259*AB259+AC259</f>
        <v>5878.824</v>
      </c>
      <c r="AE259" s="12">
        <v>1</v>
      </c>
      <c r="AF259" s="12">
        <v>2.04</v>
      </c>
      <c r="AG259" s="12">
        <v>0.98</v>
      </c>
      <c r="AH259" s="35">
        <f t="shared" ref="AH259:AH268" si="139">AF259*AG259+1</f>
        <v>2.9992</v>
      </c>
      <c r="AI259" s="12">
        <v>0.9</v>
      </c>
      <c r="AJ259" s="10">
        <v>0.5</v>
      </c>
      <c r="AK259" s="41">
        <f t="shared" ref="AK259:AK268" si="140">AD259*AE259*AH259*AI259*AJ259</f>
        <v>7934.29602336</v>
      </c>
      <c r="AL259"/>
      <c r="AM259"/>
      <c r="AN259"/>
      <c r="AO259"/>
      <c r="AU259" s="12">
        <v>40871</v>
      </c>
      <c r="AV259" s="13">
        <v>0.168</v>
      </c>
      <c r="AW259" s="12">
        <v>1</v>
      </c>
      <c r="AX259" s="12">
        <v>0</v>
      </c>
      <c r="AY259" s="15">
        <f t="shared" ref="AY259:AY268" si="141">AU259*AV259*AW259+AX259</f>
        <v>6866.328</v>
      </c>
      <c r="AZ259" s="12">
        <v>1</v>
      </c>
      <c r="BA259" s="12">
        <v>2.04</v>
      </c>
      <c r="BB259" s="12">
        <v>0.98</v>
      </c>
      <c r="BC259" s="35">
        <f t="shared" ref="BC259:BC268" si="142">BA259*BB259+1</f>
        <v>2.9992</v>
      </c>
      <c r="BD259" s="12">
        <v>0.9</v>
      </c>
      <c r="BE259" s="10">
        <v>0.5</v>
      </c>
      <c r="BF259" s="41">
        <f t="shared" ref="BF259:BF268" si="143">AY259*AZ259*BC259*BD259*BE259</f>
        <v>9267.07092192</v>
      </c>
      <c r="BG259"/>
      <c r="BH259"/>
      <c r="BI259"/>
      <c r="BJ259"/>
      <c r="BP259" s="12">
        <v>40871</v>
      </c>
      <c r="BQ259" s="13">
        <v>0.1989</v>
      </c>
      <c r="BR259" s="12">
        <v>1</v>
      </c>
      <c r="BS259" s="12">
        <v>0</v>
      </c>
      <c r="BT259" s="15">
        <f t="shared" ref="BT259:BT268" si="144">BP259*BQ259*BR259+BS259</f>
        <v>8129.2419</v>
      </c>
      <c r="BU259" s="12">
        <v>1</v>
      </c>
      <c r="BV259" s="12">
        <v>2.84</v>
      </c>
      <c r="BW259" s="12">
        <v>0.98</v>
      </c>
      <c r="BX259" s="35">
        <f t="shared" ref="BX259:BX268" si="145">BV259*BW259+1</f>
        <v>3.7832</v>
      </c>
      <c r="BY259" s="12">
        <v>0.9</v>
      </c>
      <c r="BZ259" s="10">
        <v>0.5</v>
      </c>
      <c r="CA259" s="41">
        <f t="shared" ref="CA259:CA268" si="146">BT259*BU259*BX259*BY259*BZ259</f>
        <v>13839.546580236</v>
      </c>
      <c r="CB259"/>
      <c r="CC259"/>
      <c r="CD259"/>
      <c r="CE259"/>
    </row>
    <row r="260" s="1" customFormat="1" customHeight="1" spans="26:83">
      <c r="Z260" s="12">
        <v>34993</v>
      </c>
      <c r="AA260" s="13">
        <v>0.168</v>
      </c>
      <c r="AB260" s="12">
        <v>1</v>
      </c>
      <c r="AC260" s="12">
        <v>0</v>
      </c>
      <c r="AD260" s="15">
        <f t="shared" si="138"/>
        <v>5878.824</v>
      </c>
      <c r="AE260" s="12">
        <v>1</v>
      </c>
      <c r="AF260" s="12">
        <v>2.04</v>
      </c>
      <c r="AG260" s="12">
        <v>0.98</v>
      </c>
      <c r="AH260" s="35">
        <f t="shared" si="139"/>
        <v>2.9992</v>
      </c>
      <c r="AI260" s="12">
        <v>0.9</v>
      </c>
      <c r="AJ260" s="10">
        <v>0.5</v>
      </c>
      <c r="AK260" s="41">
        <f t="shared" si="140"/>
        <v>7934.29602336</v>
      </c>
      <c r="AL260"/>
      <c r="AM260"/>
      <c r="AN260"/>
      <c r="AO260"/>
      <c r="AU260" s="12">
        <v>40871</v>
      </c>
      <c r="AV260" s="13">
        <v>0.168</v>
      </c>
      <c r="AW260" s="12">
        <v>1</v>
      </c>
      <c r="AX260" s="12">
        <v>0</v>
      </c>
      <c r="AY260" s="15">
        <f t="shared" si="141"/>
        <v>6866.328</v>
      </c>
      <c r="AZ260" s="12">
        <v>1</v>
      </c>
      <c r="BA260" s="12">
        <v>2.04</v>
      </c>
      <c r="BB260" s="12">
        <v>0.98</v>
      </c>
      <c r="BC260" s="35">
        <f t="shared" si="142"/>
        <v>2.9992</v>
      </c>
      <c r="BD260" s="12">
        <v>0.9</v>
      </c>
      <c r="BE260" s="10">
        <v>0.5</v>
      </c>
      <c r="BF260" s="41">
        <f t="shared" si="143"/>
        <v>9267.07092192</v>
      </c>
      <c r="BG260"/>
      <c r="BH260"/>
      <c r="BI260"/>
      <c r="BJ260"/>
      <c r="BP260" s="12">
        <v>40871</v>
      </c>
      <c r="BQ260" s="13">
        <v>0.1989</v>
      </c>
      <c r="BR260" s="12">
        <v>1</v>
      </c>
      <c r="BS260" s="12">
        <v>0</v>
      </c>
      <c r="BT260" s="15">
        <f t="shared" si="144"/>
        <v>8129.2419</v>
      </c>
      <c r="BU260" s="12">
        <v>1</v>
      </c>
      <c r="BV260" s="12">
        <v>2.84</v>
      </c>
      <c r="BW260" s="12">
        <v>0.98</v>
      </c>
      <c r="BX260" s="35">
        <f t="shared" si="145"/>
        <v>3.7832</v>
      </c>
      <c r="BY260" s="12">
        <v>0.9</v>
      </c>
      <c r="BZ260" s="10">
        <v>0.5</v>
      </c>
      <c r="CA260" s="41">
        <f t="shared" si="146"/>
        <v>13839.546580236</v>
      </c>
      <c r="CB260"/>
      <c r="CC260"/>
      <c r="CD260"/>
      <c r="CE260"/>
    </row>
    <row r="261" s="1" customFormat="1" customHeight="1" spans="26:83">
      <c r="Z261" s="12">
        <v>34993</v>
      </c>
      <c r="AA261" s="13">
        <v>0.168</v>
      </c>
      <c r="AB261" s="12">
        <v>1</v>
      </c>
      <c r="AC261" s="12">
        <v>0</v>
      </c>
      <c r="AD261" s="15">
        <f t="shared" si="138"/>
        <v>5878.824</v>
      </c>
      <c r="AE261" s="12">
        <v>1</v>
      </c>
      <c r="AF261" s="12">
        <v>2.04</v>
      </c>
      <c r="AG261" s="12">
        <v>0.98</v>
      </c>
      <c r="AH261" s="35">
        <f t="shared" si="139"/>
        <v>2.9992</v>
      </c>
      <c r="AI261" s="12">
        <v>0.9</v>
      </c>
      <c r="AJ261" s="10">
        <v>0.5</v>
      </c>
      <c r="AK261" s="41">
        <f t="shared" si="140"/>
        <v>7934.29602336</v>
      </c>
      <c r="AU261" s="12">
        <v>40871</v>
      </c>
      <c r="AV261" s="13">
        <v>0.168</v>
      </c>
      <c r="AW261" s="12">
        <v>1</v>
      </c>
      <c r="AX261" s="12">
        <v>0</v>
      </c>
      <c r="AY261" s="15">
        <f t="shared" si="141"/>
        <v>6866.328</v>
      </c>
      <c r="AZ261" s="12">
        <v>1</v>
      </c>
      <c r="BA261" s="12">
        <v>2.04</v>
      </c>
      <c r="BB261" s="12">
        <v>0.98</v>
      </c>
      <c r="BC261" s="35">
        <f t="shared" si="142"/>
        <v>2.9992</v>
      </c>
      <c r="BD261" s="12">
        <v>0.9</v>
      </c>
      <c r="BE261" s="10">
        <v>0.5</v>
      </c>
      <c r="BF261" s="41">
        <f t="shared" si="143"/>
        <v>9267.07092192</v>
      </c>
      <c r="BP261" s="12">
        <v>40871</v>
      </c>
      <c r="BQ261" s="13">
        <v>0.1989</v>
      </c>
      <c r="BR261" s="12">
        <v>1</v>
      </c>
      <c r="BS261" s="12">
        <v>0</v>
      </c>
      <c r="BT261" s="15">
        <f t="shared" si="144"/>
        <v>8129.2419</v>
      </c>
      <c r="BU261" s="12">
        <v>1</v>
      </c>
      <c r="BV261" s="12">
        <v>2.84</v>
      </c>
      <c r="BW261" s="12">
        <v>0.98</v>
      </c>
      <c r="BX261" s="35">
        <f t="shared" si="145"/>
        <v>3.7832</v>
      </c>
      <c r="BY261" s="12">
        <v>0.9</v>
      </c>
      <c r="BZ261" s="10">
        <v>0.5</v>
      </c>
      <c r="CA261" s="41">
        <f t="shared" si="146"/>
        <v>13839.546580236</v>
      </c>
    </row>
    <row r="262" s="1" customFormat="1" customHeight="1" spans="26:83">
      <c r="Z262" s="12">
        <v>34993</v>
      </c>
      <c r="AA262" s="13">
        <v>0.168</v>
      </c>
      <c r="AB262" s="12">
        <v>1</v>
      </c>
      <c r="AC262" s="12">
        <v>0</v>
      </c>
      <c r="AD262" s="15">
        <f t="shared" si="138"/>
        <v>5878.824</v>
      </c>
      <c r="AE262" s="12">
        <v>1</v>
      </c>
      <c r="AF262" s="12">
        <v>2.04</v>
      </c>
      <c r="AG262" s="12">
        <v>0.98</v>
      </c>
      <c r="AH262" s="35">
        <f t="shared" si="139"/>
        <v>2.9992</v>
      </c>
      <c r="AI262" s="12">
        <v>0.9</v>
      </c>
      <c r="AJ262" s="10">
        <v>0.5</v>
      </c>
      <c r="AK262" s="41">
        <f t="shared" si="140"/>
        <v>7934.29602336</v>
      </c>
      <c r="AU262" s="12">
        <v>40871</v>
      </c>
      <c r="AV262" s="13">
        <v>0.168</v>
      </c>
      <c r="AW262" s="12">
        <v>1</v>
      </c>
      <c r="AX262" s="12">
        <v>0</v>
      </c>
      <c r="AY262" s="15">
        <f t="shared" si="141"/>
        <v>6866.328</v>
      </c>
      <c r="AZ262" s="12">
        <v>1</v>
      </c>
      <c r="BA262" s="12">
        <v>2.04</v>
      </c>
      <c r="BB262" s="12">
        <v>0.98</v>
      </c>
      <c r="BC262" s="35">
        <f t="shared" si="142"/>
        <v>2.9992</v>
      </c>
      <c r="BD262" s="12">
        <v>0.9</v>
      </c>
      <c r="BE262" s="10">
        <v>0.5</v>
      </c>
      <c r="BF262" s="41">
        <f t="shared" si="143"/>
        <v>9267.07092192</v>
      </c>
      <c r="BP262" s="12">
        <v>40871</v>
      </c>
      <c r="BQ262" s="13">
        <v>0.1989</v>
      </c>
      <c r="BR262" s="12">
        <v>1</v>
      </c>
      <c r="BS262" s="12">
        <v>0</v>
      </c>
      <c r="BT262" s="15">
        <f t="shared" si="144"/>
        <v>8129.2419</v>
      </c>
      <c r="BU262" s="12">
        <v>1</v>
      </c>
      <c r="BV262" s="12">
        <v>2.84</v>
      </c>
      <c r="BW262" s="12">
        <v>0.98</v>
      </c>
      <c r="BX262" s="35">
        <f t="shared" si="145"/>
        <v>3.7832</v>
      </c>
      <c r="BY262" s="12">
        <v>0.9</v>
      </c>
      <c r="BZ262" s="10">
        <v>0.5</v>
      </c>
      <c r="CA262" s="41">
        <f t="shared" si="146"/>
        <v>13839.546580236</v>
      </c>
    </row>
    <row r="263" s="1" customFormat="1" customHeight="1" spans="26:83">
      <c r="Z263" s="12">
        <v>34993</v>
      </c>
      <c r="AA263" s="13">
        <v>0.168</v>
      </c>
      <c r="AB263" s="12">
        <v>1</v>
      </c>
      <c r="AC263" s="12">
        <v>0</v>
      </c>
      <c r="AD263" s="15">
        <f t="shared" si="138"/>
        <v>5878.824</v>
      </c>
      <c r="AE263" s="12">
        <v>1</v>
      </c>
      <c r="AF263" s="12">
        <v>2.04</v>
      </c>
      <c r="AG263" s="12">
        <v>0.98</v>
      </c>
      <c r="AH263" s="35">
        <f t="shared" si="139"/>
        <v>2.9992</v>
      </c>
      <c r="AI263" s="12">
        <v>0.9</v>
      </c>
      <c r="AJ263" s="10">
        <v>0.5</v>
      </c>
      <c r="AK263" s="41">
        <f t="shared" si="140"/>
        <v>7934.29602336</v>
      </c>
      <c r="AU263" s="12">
        <v>40871</v>
      </c>
      <c r="AV263" s="13">
        <v>0.168</v>
      </c>
      <c r="AW263" s="12">
        <v>1</v>
      </c>
      <c r="AX263" s="12">
        <v>0</v>
      </c>
      <c r="AY263" s="15">
        <f t="shared" si="141"/>
        <v>6866.328</v>
      </c>
      <c r="AZ263" s="12">
        <v>1</v>
      </c>
      <c r="BA263" s="12">
        <v>2.04</v>
      </c>
      <c r="BB263" s="12">
        <v>0.98</v>
      </c>
      <c r="BC263" s="35">
        <f t="shared" si="142"/>
        <v>2.9992</v>
      </c>
      <c r="BD263" s="12">
        <v>0.9</v>
      </c>
      <c r="BE263" s="10">
        <v>0.5</v>
      </c>
      <c r="BF263" s="41">
        <f t="shared" si="143"/>
        <v>9267.07092192</v>
      </c>
      <c r="BP263" s="12">
        <v>40871</v>
      </c>
      <c r="BQ263" s="13">
        <v>0.1989</v>
      </c>
      <c r="BR263" s="12">
        <v>1</v>
      </c>
      <c r="BS263" s="12">
        <v>0</v>
      </c>
      <c r="BT263" s="15">
        <f t="shared" si="144"/>
        <v>8129.2419</v>
      </c>
      <c r="BU263" s="12">
        <v>1</v>
      </c>
      <c r="BV263" s="12">
        <v>2.84</v>
      </c>
      <c r="BW263" s="12">
        <v>0.98</v>
      </c>
      <c r="BX263" s="35">
        <f t="shared" si="145"/>
        <v>3.7832</v>
      </c>
      <c r="BY263" s="12">
        <v>0.9</v>
      </c>
      <c r="BZ263" s="10">
        <v>0.5</v>
      </c>
      <c r="CA263" s="41">
        <f t="shared" si="146"/>
        <v>13839.546580236</v>
      </c>
    </row>
    <row r="264" s="1" customFormat="1" customHeight="1" spans="26:83">
      <c r="Z264" s="12">
        <v>34993</v>
      </c>
      <c r="AA264" s="13">
        <v>0.168</v>
      </c>
      <c r="AB264" s="12">
        <v>1</v>
      </c>
      <c r="AC264" s="12">
        <v>0</v>
      </c>
      <c r="AD264" s="15">
        <f t="shared" si="138"/>
        <v>5878.824</v>
      </c>
      <c r="AE264" s="12">
        <v>1</v>
      </c>
      <c r="AF264" s="12">
        <v>2.04</v>
      </c>
      <c r="AG264" s="12">
        <v>0.98</v>
      </c>
      <c r="AH264" s="35">
        <f t="shared" si="139"/>
        <v>2.9992</v>
      </c>
      <c r="AI264" s="12">
        <v>0.9</v>
      </c>
      <c r="AJ264" s="10">
        <v>0.5</v>
      </c>
      <c r="AK264" s="41">
        <f t="shared" si="140"/>
        <v>7934.29602336</v>
      </c>
      <c r="AU264" s="12">
        <v>40871</v>
      </c>
      <c r="AV264" s="13">
        <v>0.168</v>
      </c>
      <c r="AW264" s="12">
        <v>1</v>
      </c>
      <c r="AX264" s="12">
        <v>0</v>
      </c>
      <c r="AY264" s="15">
        <f t="shared" si="141"/>
        <v>6866.328</v>
      </c>
      <c r="AZ264" s="12">
        <v>1</v>
      </c>
      <c r="BA264" s="12">
        <v>2.04</v>
      </c>
      <c r="BB264" s="12">
        <v>0.98</v>
      </c>
      <c r="BC264" s="35">
        <f t="shared" si="142"/>
        <v>2.9992</v>
      </c>
      <c r="BD264" s="12">
        <v>0.9</v>
      </c>
      <c r="BE264" s="10">
        <v>0.5</v>
      </c>
      <c r="BF264" s="41">
        <f t="shared" si="143"/>
        <v>9267.07092192</v>
      </c>
      <c r="BP264" s="12">
        <v>40871</v>
      </c>
      <c r="BQ264" s="13">
        <v>0.1989</v>
      </c>
      <c r="BR264" s="12">
        <v>1</v>
      </c>
      <c r="BS264" s="12">
        <v>0</v>
      </c>
      <c r="BT264" s="15">
        <f t="shared" si="144"/>
        <v>8129.2419</v>
      </c>
      <c r="BU264" s="12">
        <v>1</v>
      </c>
      <c r="BV264" s="12">
        <v>2.84</v>
      </c>
      <c r="BW264" s="12">
        <v>0.98</v>
      </c>
      <c r="BX264" s="35">
        <f t="shared" si="145"/>
        <v>3.7832</v>
      </c>
      <c r="BY264" s="12">
        <v>0.9</v>
      </c>
      <c r="BZ264" s="10">
        <v>0.5</v>
      </c>
      <c r="CA264" s="41">
        <f t="shared" si="146"/>
        <v>13839.546580236</v>
      </c>
    </row>
    <row r="265" s="1" customFormat="1" customHeight="1" spans="26:83">
      <c r="Z265" s="12">
        <v>34993</v>
      </c>
      <c r="AA265" s="13">
        <v>0.168</v>
      </c>
      <c r="AB265" s="12">
        <v>1</v>
      </c>
      <c r="AC265" s="12">
        <v>0</v>
      </c>
      <c r="AD265" s="15">
        <f t="shared" si="138"/>
        <v>5878.824</v>
      </c>
      <c r="AE265" s="12">
        <v>1</v>
      </c>
      <c r="AF265" s="12">
        <v>2.04</v>
      </c>
      <c r="AG265" s="12">
        <v>0.98</v>
      </c>
      <c r="AH265" s="35">
        <f t="shared" si="139"/>
        <v>2.9992</v>
      </c>
      <c r="AI265" s="12">
        <v>0.9</v>
      </c>
      <c r="AJ265" s="10">
        <v>0.5</v>
      </c>
      <c r="AK265" s="41">
        <f t="shared" si="140"/>
        <v>7934.29602336</v>
      </c>
      <c r="AU265" s="12">
        <v>40871</v>
      </c>
      <c r="AV265" s="13">
        <v>0.168</v>
      </c>
      <c r="AW265" s="12">
        <v>1</v>
      </c>
      <c r="AX265" s="12">
        <v>0</v>
      </c>
      <c r="AY265" s="15">
        <f t="shared" si="141"/>
        <v>6866.328</v>
      </c>
      <c r="AZ265" s="12">
        <v>1</v>
      </c>
      <c r="BA265" s="12">
        <v>2.04</v>
      </c>
      <c r="BB265" s="12">
        <v>0.98</v>
      </c>
      <c r="BC265" s="35">
        <f t="shared" si="142"/>
        <v>2.9992</v>
      </c>
      <c r="BD265" s="12">
        <v>0.9</v>
      </c>
      <c r="BE265" s="10">
        <v>0.5</v>
      </c>
      <c r="BF265" s="41">
        <f t="shared" si="143"/>
        <v>9267.07092192</v>
      </c>
      <c r="BP265" s="12">
        <v>40871</v>
      </c>
      <c r="BQ265" s="13">
        <v>0.1989</v>
      </c>
      <c r="BR265" s="12">
        <v>1</v>
      </c>
      <c r="BS265" s="12">
        <v>0</v>
      </c>
      <c r="BT265" s="15">
        <f t="shared" si="144"/>
        <v>8129.2419</v>
      </c>
      <c r="BU265" s="12">
        <v>1</v>
      </c>
      <c r="BV265" s="12">
        <v>2.84</v>
      </c>
      <c r="BW265" s="12">
        <v>0.98</v>
      </c>
      <c r="BX265" s="35">
        <f t="shared" si="145"/>
        <v>3.7832</v>
      </c>
      <c r="BY265" s="12">
        <v>0.9</v>
      </c>
      <c r="BZ265" s="10">
        <v>0.5</v>
      </c>
      <c r="CA265" s="41">
        <f t="shared" si="146"/>
        <v>13839.546580236</v>
      </c>
    </row>
    <row r="266" s="1" customFormat="1" customHeight="1" spans="26:83">
      <c r="Z266" s="12">
        <v>34993</v>
      </c>
      <c r="AA266" s="13">
        <v>0.168</v>
      </c>
      <c r="AB266" s="12">
        <v>1</v>
      </c>
      <c r="AC266" s="12">
        <v>0</v>
      </c>
      <c r="AD266" s="15">
        <f t="shared" si="138"/>
        <v>5878.824</v>
      </c>
      <c r="AE266" s="12">
        <v>1</v>
      </c>
      <c r="AF266" s="12">
        <v>2.04</v>
      </c>
      <c r="AG266" s="12">
        <v>0.98</v>
      </c>
      <c r="AH266" s="35">
        <f t="shared" si="139"/>
        <v>2.9992</v>
      </c>
      <c r="AI266" s="12">
        <v>0.9</v>
      </c>
      <c r="AJ266" s="10">
        <v>0.5</v>
      </c>
      <c r="AK266" s="41">
        <f t="shared" si="140"/>
        <v>7934.29602336</v>
      </c>
      <c r="AU266" s="12">
        <v>40871</v>
      </c>
      <c r="AV266" s="13">
        <v>0.168</v>
      </c>
      <c r="AW266" s="12">
        <v>1</v>
      </c>
      <c r="AX266" s="12">
        <v>0</v>
      </c>
      <c r="AY266" s="15">
        <f t="shared" si="141"/>
        <v>6866.328</v>
      </c>
      <c r="AZ266" s="12">
        <v>1</v>
      </c>
      <c r="BA266" s="12">
        <v>2.04</v>
      </c>
      <c r="BB266" s="12">
        <v>0.98</v>
      </c>
      <c r="BC266" s="35">
        <f t="shared" si="142"/>
        <v>2.9992</v>
      </c>
      <c r="BD266" s="12">
        <v>0.9</v>
      </c>
      <c r="BE266" s="10">
        <v>0.5</v>
      </c>
      <c r="BF266" s="41">
        <f t="shared" si="143"/>
        <v>9267.07092192</v>
      </c>
      <c r="BP266" s="12">
        <v>40871</v>
      </c>
      <c r="BQ266" s="13">
        <v>0.1989</v>
      </c>
      <c r="BR266" s="12">
        <v>1</v>
      </c>
      <c r="BS266" s="12">
        <v>0</v>
      </c>
      <c r="BT266" s="15">
        <f t="shared" si="144"/>
        <v>8129.2419</v>
      </c>
      <c r="BU266" s="12">
        <v>1</v>
      </c>
      <c r="BV266" s="12">
        <v>2.84</v>
      </c>
      <c r="BW266" s="12">
        <v>0.98</v>
      </c>
      <c r="BX266" s="35">
        <f t="shared" si="145"/>
        <v>3.7832</v>
      </c>
      <c r="BY266" s="12">
        <v>0.9</v>
      </c>
      <c r="BZ266" s="10">
        <v>0.5</v>
      </c>
      <c r="CA266" s="41">
        <f t="shared" si="146"/>
        <v>13839.546580236</v>
      </c>
    </row>
    <row r="267" s="1" customFormat="1" customHeight="1" spans="26:83">
      <c r="Z267" s="12">
        <v>34993</v>
      </c>
      <c r="AA267" s="13">
        <v>0.3</v>
      </c>
      <c r="AB267" s="12">
        <v>1</v>
      </c>
      <c r="AC267" s="12">
        <v>0</v>
      </c>
      <c r="AD267" s="15">
        <f t="shared" si="138"/>
        <v>10497.9</v>
      </c>
      <c r="AE267" s="12">
        <v>1</v>
      </c>
      <c r="AF267" s="12">
        <v>2.04</v>
      </c>
      <c r="AG267" s="12">
        <v>0.98</v>
      </c>
      <c r="AH267" s="35">
        <f t="shared" si="139"/>
        <v>2.9992</v>
      </c>
      <c r="AI267" s="12">
        <v>0.9</v>
      </c>
      <c r="AJ267" s="10">
        <v>0.5</v>
      </c>
      <c r="AK267" s="41">
        <f t="shared" si="140"/>
        <v>14168.385756</v>
      </c>
      <c r="AU267" s="12">
        <v>40871</v>
      </c>
      <c r="AV267" s="13">
        <v>0.3</v>
      </c>
      <c r="AW267" s="12">
        <v>1</v>
      </c>
      <c r="AX267" s="12">
        <v>0</v>
      </c>
      <c r="AY267" s="15">
        <f t="shared" si="141"/>
        <v>12261.3</v>
      </c>
      <c r="AZ267" s="12">
        <v>1</v>
      </c>
      <c r="BA267" s="12">
        <v>2.04</v>
      </c>
      <c r="BB267" s="12">
        <v>0.98</v>
      </c>
      <c r="BC267" s="35">
        <f t="shared" si="142"/>
        <v>2.9992</v>
      </c>
      <c r="BD267" s="12">
        <v>0.9</v>
      </c>
      <c r="BE267" s="10">
        <v>0.5</v>
      </c>
      <c r="BF267" s="41">
        <f t="shared" si="143"/>
        <v>16548.340932</v>
      </c>
      <c r="BP267" s="12">
        <v>40871</v>
      </c>
      <c r="BQ267" s="13">
        <v>0.355</v>
      </c>
      <c r="BR267" s="12">
        <v>1</v>
      </c>
      <c r="BS267" s="12">
        <v>0</v>
      </c>
      <c r="BT267" s="15">
        <f t="shared" si="144"/>
        <v>14509.205</v>
      </c>
      <c r="BU267" s="12">
        <v>1</v>
      </c>
      <c r="BV267" s="12">
        <v>2.84</v>
      </c>
      <c r="BW267" s="12">
        <v>0.98</v>
      </c>
      <c r="BX267" s="35">
        <f t="shared" si="145"/>
        <v>3.7832</v>
      </c>
      <c r="BY267" s="12">
        <v>0.9</v>
      </c>
      <c r="BZ267" s="10">
        <v>0.5</v>
      </c>
      <c r="CA267" s="41">
        <f t="shared" si="146"/>
        <v>24701.0509602</v>
      </c>
    </row>
    <row r="268" s="1" customFormat="1" customHeight="1" spans="26:83">
      <c r="Z268" s="12">
        <v>34993</v>
      </c>
      <c r="AA268" s="13">
        <v>0.58</v>
      </c>
      <c r="AB268" s="12">
        <v>1</v>
      </c>
      <c r="AC268" s="12">
        <v>0</v>
      </c>
      <c r="AD268" s="15">
        <f t="shared" si="138"/>
        <v>20295.94</v>
      </c>
      <c r="AE268" s="12">
        <v>1</v>
      </c>
      <c r="AF268" s="12">
        <v>2.04</v>
      </c>
      <c r="AG268" s="12">
        <v>0.98</v>
      </c>
      <c r="AH268" s="35">
        <f t="shared" si="139"/>
        <v>2.9992</v>
      </c>
      <c r="AI268" s="12">
        <v>0.9</v>
      </c>
      <c r="AJ268" s="10">
        <v>0.5</v>
      </c>
      <c r="AK268" s="41">
        <f t="shared" si="140"/>
        <v>27392.2124616</v>
      </c>
      <c r="AU268" s="12">
        <v>40871</v>
      </c>
      <c r="AV268" s="13">
        <v>0.58</v>
      </c>
      <c r="AW268" s="12">
        <v>1</v>
      </c>
      <c r="AX268" s="12">
        <v>0</v>
      </c>
      <c r="AY268" s="15">
        <f t="shared" si="141"/>
        <v>23705.18</v>
      </c>
      <c r="AZ268" s="12">
        <v>1</v>
      </c>
      <c r="BA268" s="12">
        <v>2.04</v>
      </c>
      <c r="BB268" s="12">
        <v>0.98</v>
      </c>
      <c r="BC268" s="35">
        <f t="shared" si="142"/>
        <v>2.9992</v>
      </c>
      <c r="BD268" s="12">
        <v>0.9</v>
      </c>
      <c r="BE268" s="10">
        <v>0.5</v>
      </c>
      <c r="BF268" s="41">
        <f t="shared" si="143"/>
        <v>31993.4591352</v>
      </c>
      <c r="BP268" s="12">
        <v>40871</v>
      </c>
      <c r="BQ268" s="13">
        <v>0.6851</v>
      </c>
      <c r="BR268" s="12">
        <v>1</v>
      </c>
      <c r="BS268" s="12">
        <v>0</v>
      </c>
      <c r="BT268" s="15">
        <f t="shared" si="144"/>
        <v>28000.7221</v>
      </c>
      <c r="BU268" s="12">
        <v>1</v>
      </c>
      <c r="BV268" s="12">
        <v>2.84</v>
      </c>
      <c r="BW268" s="12">
        <v>0.98</v>
      </c>
      <c r="BX268" s="35">
        <f t="shared" si="145"/>
        <v>3.7832</v>
      </c>
      <c r="BY268" s="12">
        <v>0.9</v>
      </c>
      <c r="BZ268" s="10">
        <v>0.5</v>
      </c>
      <c r="CA268" s="41">
        <f t="shared" si="146"/>
        <v>47669.549331924</v>
      </c>
    </row>
    <row r="269" s="1" customFormat="1" customHeight="1" spans="26:83">
      <c r="Z269" s="42" t="s">
        <v>48</v>
      </c>
      <c r="AA269" s="43"/>
      <c r="AB269" s="43"/>
      <c r="AC269" s="43"/>
      <c r="AD269" s="43"/>
      <c r="AE269" s="43"/>
      <c r="AF269" s="43"/>
      <c r="AG269" s="38">
        <f>SUM(AK259:AK268)</f>
        <v>105034.96640448</v>
      </c>
      <c r="AH269" s="38"/>
      <c r="AI269" s="38"/>
      <c r="AJ269" s="38"/>
      <c r="AK269" s="38"/>
      <c r="AU269" s="42" t="s">
        <v>48</v>
      </c>
      <c r="AV269" s="43"/>
      <c r="AW269" s="43"/>
      <c r="AX269" s="43"/>
      <c r="AY269" s="43"/>
      <c r="AZ269" s="43"/>
      <c r="BA269" s="43"/>
      <c r="BB269" s="38">
        <f>SUM(BF259:BF268)</f>
        <v>122678.36744256</v>
      </c>
      <c r="BC269" s="38"/>
      <c r="BD269" s="38"/>
      <c r="BE269" s="38"/>
      <c r="BF269" s="38"/>
      <c r="BP269" s="42" t="s">
        <v>48</v>
      </c>
      <c r="BQ269" s="43"/>
      <c r="BR269" s="43"/>
      <c r="BS269" s="43"/>
      <c r="BT269" s="43"/>
      <c r="BU269" s="43"/>
      <c r="BV269" s="43"/>
      <c r="BW269" s="38">
        <f>SUM(CA259:CA268)</f>
        <v>183086.972934012</v>
      </c>
      <c r="BX269" s="38"/>
      <c r="BY269" s="38"/>
      <c r="BZ269" s="38"/>
      <c r="CA269" s="38"/>
    </row>
    <row r="270" s="1" customFormat="1" customHeight="1" spans="26:83">
      <c r="Z270" s="43"/>
      <c r="AA270" s="43"/>
      <c r="AB270" s="43"/>
      <c r="AC270" s="43"/>
      <c r="AD270" s="43"/>
      <c r="AE270" s="43"/>
      <c r="AF270" s="43"/>
      <c r="AG270" s="38"/>
      <c r="AH270" s="38"/>
      <c r="AI270" s="38"/>
      <c r="AJ270" s="38"/>
      <c r="AK270" s="38"/>
      <c r="AU270" s="43"/>
      <c r="AV270" s="43"/>
      <c r="AW270" s="43"/>
      <c r="AX270" s="43"/>
      <c r="AY270" s="43"/>
      <c r="AZ270" s="43"/>
      <c r="BA270" s="43"/>
      <c r="BB270" s="38"/>
      <c r="BC270" s="38"/>
      <c r="BD270" s="38"/>
      <c r="BE270" s="38"/>
      <c r="BF270" s="38"/>
      <c r="BP270" s="43"/>
      <c r="BQ270" s="43"/>
      <c r="BR270" s="43"/>
      <c r="BS270" s="43"/>
      <c r="BT270" s="43"/>
      <c r="BU270" s="43"/>
      <c r="BV270" s="43"/>
      <c r="BW270" s="38"/>
      <c r="BX270" s="38"/>
      <c r="BY270" s="38"/>
      <c r="BZ270" s="38"/>
      <c r="CA270" s="38"/>
    </row>
    <row r="271" s="1" customFormat="1" customHeight="1" spans="26:83">
      <c r="Z271" s="43"/>
      <c r="AA271" s="43"/>
      <c r="AB271" s="43"/>
      <c r="AC271" s="43"/>
      <c r="AD271" s="43"/>
      <c r="AE271" s="43"/>
      <c r="AF271" s="43"/>
      <c r="AG271" s="38"/>
      <c r="AH271" s="38"/>
      <c r="AI271" s="38"/>
      <c r="AJ271" s="38"/>
      <c r="AK271" s="38"/>
      <c r="AU271" s="43"/>
      <c r="AV271" s="43"/>
      <c r="AW271" s="43"/>
      <c r="AX271" s="43"/>
      <c r="AY271" s="43"/>
      <c r="AZ271" s="43"/>
      <c r="BA271" s="43"/>
      <c r="BB271" s="38"/>
      <c r="BC271" s="38"/>
      <c r="BD271" s="38"/>
      <c r="BE271" s="38"/>
      <c r="BF271" s="38"/>
      <c r="BP271" s="43"/>
      <c r="BQ271" s="43"/>
      <c r="BR271" s="43"/>
      <c r="BS271" s="43"/>
      <c r="BT271" s="43"/>
      <c r="BU271" s="43"/>
      <c r="BV271" s="43"/>
      <c r="BW271" s="38"/>
      <c r="BX271" s="38"/>
      <c r="BY271" s="38"/>
      <c r="BZ271" s="38"/>
      <c r="CA271" s="38"/>
    </row>
    <row r="274" s="1" customFormat="1" customHeight="1" spans="1:83">
      <c r="A274" s="2" t="s">
        <v>73</v>
      </c>
      <c r="B274" s="2"/>
      <c r="C274" s="2"/>
      <c r="D274" s="2"/>
      <c r="E274" s="3" t="s">
        <v>1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2" t="s">
        <v>74</v>
      </c>
      <c r="V274" s="2"/>
      <c r="W274" s="2"/>
      <c r="X274" s="2"/>
      <c r="Y274" s="2"/>
      <c r="Z274" s="3" t="s">
        <v>3</v>
      </c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2" t="s">
        <v>75</v>
      </c>
      <c r="AQ274" s="2"/>
      <c r="AR274" s="2"/>
      <c r="AS274" s="2"/>
      <c r="AT274" s="2"/>
      <c r="AU274" s="3" t="s">
        <v>3</v>
      </c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2" t="s">
        <v>76</v>
      </c>
      <c r="BL274" s="2"/>
      <c r="BM274" s="2"/>
      <c r="BN274" s="2"/>
      <c r="BO274" s="2"/>
      <c r="BP274" s="3" t="s">
        <v>3</v>
      </c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</row>
    <row r="275" s="1" customFormat="1" customHeight="1" spans="1:83">
      <c r="A275" s="2"/>
      <c r="B275" s="2"/>
      <c r="C275" s="2"/>
      <c r="D275" s="2"/>
      <c r="E275" s="4" t="s">
        <v>6</v>
      </c>
      <c r="F275" s="5"/>
      <c r="G275" s="5"/>
      <c r="H275" s="5"/>
      <c r="I275" s="6"/>
      <c r="J275" s="7" t="s">
        <v>7</v>
      </c>
      <c r="K275" s="7"/>
      <c r="L275" s="7"/>
      <c r="M275" s="7"/>
      <c r="N275" s="8" t="s">
        <v>8</v>
      </c>
      <c r="O275" s="9" t="s">
        <v>9</v>
      </c>
      <c r="P275" s="9"/>
      <c r="Q275" s="9"/>
      <c r="R275" s="10" t="s">
        <v>10</v>
      </c>
      <c r="S275" s="8" t="s">
        <v>11</v>
      </c>
      <c r="T275" s="11" t="s">
        <v>12</v>
      </c>
      <c r="U275" s="2"/>
      <c r="V275" s="2"/>
      <c r="W275" s="2"/>
      <c r="X275" s="2"/>
      <c r="Y275" s="2"/>
      <c r="Z275" s="4" t="s">
        <v>6</v>
      </c>
      <c r="AA275" s="5"/>
      <c r="AB275" s="5"/>
      <c r="AC275" s="5"/>
      <c r="AD275" s="6"/>
      <c r="AE275" s="7" t="s">
        <v>7</v>
      </c>
      <c r="AF275" s="7"/>
      <c r="AG275" s="7"/>
      <c r="AH275" s="7"/>
      <c r="AI275" s="8" t="s">
        <v>8</v>
      </c>
      <c r="AJ275" s="9" t="s">
        <v>9</v>
      </c>
      <c r="AK275" s="9"/>
      <c r="AL275" s="9"/>
      <c r="AM275" s="10" t="s">
        <v>10</v>
      </c>
      <c r="AN275" s="8" t="s">
        <v>11</v>
      </c>
      <c r="AO275" s="11" t="s">
        <v>12</v>
      </c>
      <c r="AP275" s="2"/>
      <c r="AQ275" s="2"/>
      <c r="AR275" s="2"/>
      <c r="AS275" s="2"/>
      <c r="AT275" s="2"/>
      <c r="AU275" s="4" t="s">
        <v>6</v>
      </c>
      <c r="AV275" s="5"/>
      <c r="AW275" s="5"/>
      <c r="AX275" s="5"/>
      <c r="AY275" s="6"/>
      <c r="AZ275" s="7" t="s">
        <v>7</v>
      </c>
      <c r="BA275" s="7"/>
      <c r="BB275" s="7"/>
      <c r="BC275" s="7"/>
      <c r="BD275" s="8" t="s">
        <v>8</v>
      </c>
      <c r="BE275" s="9" t="s">
        <v>9</v>
      </c>
      <c r="BF275" s="9"/>
      <c r="BG275" s="9"/>
      <c r="BH275" s="10" t="s">
        <v>10</v>
      </c>
      <c r="BI275" s="8" t="s">
        <v>11</v>
      </c>
      <c r="BJ275" s="11" t="s">
        <v>12</v>
      </c>
      <c r="BK275" s="2"/>
      <c r="BL275" s="2"/>
      <c r="BM275" s="2"/>
      <c r="BN275" s="2"/>
      <c r="BO275" s="2"/>
      <c r="BP275" s="4" t="s">
        <v>6</v>
      </c>
      <c r="BQ275" s="5"/>
      <c r="BR275" s="5"/>
      <c r="BS275" s="5"/>
      <c r="BT275" s="6"/>
      <c r="BU275" s="7" t="s">
        <v>7</v>
      </c>
      <c r="BV275" s="7"/>
      <c r="BW275" s="7"/>
      <c r="BX275" s="7"/>
      <c r="BY275" s="8" t="s">
        <v>8</v>
      </c>
      <c r="BZ275" s="9" t="s">
        <v>9</v>
      </c>
      <c r="CA275" s="9"/>
      <c r="CB275" s="9"/>
      <c r="CC275" s="10" t="s">
        <v>10</v>
      </c>
      <c r="CD275" s="8" t="s">
        <v>11</v>
      </c>
      <c r="CE275" s="11" t="s">
        <v>12</v>
      </c>
    </row>
    <row r="276" s="1" customFormat="1" customHeight="1" spans="1:83">
      <c r="A276" s="1" t="s">
        <v>13</v>
      </c>
      <c r="B276" s="1" t="s">
        <v>14</v>
      </c>
      <c r="D276" s="1" t="s">
        <v>15</v>
      </c>
      <c r="E276" s="12" t="s">
        <v>16</v>
      </c>
      <c r="F276" s="12" t="s">
        <v>17</v>
      </c>
      <c r="G276" s="13" t="s">
        <v>18</v>
      </c>
      <c r="H276" s="14" t="s">
        <v>19</v>
      </c>
      <c r="I276" s="15" t="s">
        <v>6</v>
      </c>
      <c r="J276" s="12" t="s">
        <v>20</v>
      </c>
      <c r="K276" s="12" t="s">
        <v>16</v>
      </c>
      <c r="L276" s="12" t="s">
        <v>21</v>
      </c>
      <c r="M276" s="7" t="s">
        <v>22</v>
      </c>
      <c r="N276" s="16"/>
      <c r="O276" s="12" t="s">
        <v>23</v>
      </c>
      <c r="P276" s="12" t="s">
        <v>24</v>
      </c>
      <c r="Q276" s="9" t="s">
        <v>25</v>
      </c>
      <c r="R276" s="10" t="s">
        <v>26</v>
      </c>
      <c r="S276" s="16"/>
      <c r="T276" s="17"/>
      <c r="U276" s="1" t="s">
        <v>13</v>
      </c>
      <c r="V276" s="1" t="s">
        <v>14</v>
      </c>
      <c r="W276" s="1" t="s">
        <v>27</v>
      </c>
      <c r="X276" s="1" t="s">
        <v>28</v>
      </c>
      <c r="Y276" s="1" t="s">
        <v>15</v>
      </c>
      <c r="Z276" s="12" t="s">
        <v>16</v>
      </c>
      <c r="AA276" s="12" t="s">
        <v>17</v>
      </c>
      <c r="AB276" s="13" t="s">
        <v>18</v>
      </c>
      <c r="AC276" s="14" t="s">
        <v>19</v>
      </c>
      <c r="AD276" s="15" t="s">
        <v>6</v>
      </c>
      <c r="AE276" s="12" t="s">
        <v>20</v>
      </c>
      <c r="AF276" s="12" t="s">
        <v>16</v>
      </c>
      <c r="AG276" s="12" t="s">
        <v>21</v>
      </c>
      <c r="AH276" s="7" t="s">
        <v>22</v>
      </c>
      <c r="AI276" s="16"/>
      <c r="AJ276" s="12" t="s">
        <v>23</v>
      </c>
      <c r="AK276" s="12" t="s">
        <v>24</v>
      </c>
      <c r="AL276" s="9" t="s">
        <v>25</v>
      </c>
      <c r="AM276" s="10" t="s">
        <v>26</v>
      </c>
      <c r="AN276" s="16"/>
      <c r="AO276" s="17"/>
      <c r="AP276" s="1" t="s">
        <v>13</v>
      </c>
      <c r="AQ276" s="1" t="s">
        <v>14</v>
      </c>
      <c r="AR276" s="1" t="s">
        <v>27</v>
      </c>
      <c r="AS276" s="1" t="s">
        <v>28</v>
      </c>
      <c r="AT276" s="1" t="s">
        <v>15</v>
      </c>
      <c r="AU276" s="12" t="s">
        <v>16</v>
      </c>
      <c r="AV276" s="12" t="s">
        <v>17</v>
      </c>
      <c r="AW276" s="13" t="s">
        <v>18</v>
      </c>
      <c r="AX276" s="14" t="s">
        <v>19</v>
      </c>
      <c r="AY276" s="15" t="s">
        <v>6</v>
      </c>
      <c r="AZ276" s="12" t="s">
        <v>20</v>
      </c>
      <c r="BA276" s="12" t="s">
        <v>16</v>
      </c>
      <c r="BB276" s="12" t="s">
        <v>21</v>
      </c>
      <c r="BC276" s="7" t="s">
        <v>22</v>
      </c>
      <c r="BD276" s="16"/>
      <c r="BE276" s="12" t="s">
        <v>23</v>
      </c>
      <c r="BF276" s="12" t="s">
        <v>24</v>
      </c>
      <c r="BG276" s="9" t="s">
        <v>25</v>
      </c>
      <c r="BH276" s="10" t="s">
        <v>26</v>
      </c>
      <c r="BI276" s="16"/>
      <c r="BJ276" s="17"/>
      <c r="BK276" s="1" t="s">
        <v>13</v>
      </c>
      <c r="BL276" s="1" t="s">
        <v>14</v>
      </c>
      <c r="BM276" s="1" t="s">
        <v>27</v>
      </c>
      <c r="BN276" s="1" t="s">
        <v>28</v>
      </c>
      <c r="BO276" s="1" t="s">
        <v>15</v>
      </c>
      <c r="BP276" s="12" t="s">
        <v>16</v>
      </c>
      <c r="BQ276" s="12" t="s">
        <v>17</v>
      </c>
      <c r="BR276" s="13" t="s">
        <v>18</v>
      </c>
      <c r="BS276" s="14" t="s">
        <v>19</v>
      </c>
      <c r="BT276" s="15" t="s">
        <v>6</v>
      </c>
      <c r="BU276" s="12" t="s">
        <v>20</v>
      </c>
      <c r="BV276" s="12" t="s">
        <v>16</v>
      </c>
      <c r="BW276" s="12" t="s">
        <v>21</v>
      </c>
      <c r="BX276" s="7" t="s">
        <v>22</v>
      </c>
      <c r="BY276" s="16"/>
      <c r="BZ276" s="12" t="s">
        <v>23</v>
      </c>
      <c r="CA276" s="12" t="s">
        <v>24</v>
      </c>
      <c r="CB276" s="9" t="s">
        <v>25</v>
      </c>
      <c r="CC276" s="10" t="s">
        <v>26</v>
      </c>
      <c r="CD276" s="16"/>
      <c r="CE276" s="17"/>
    </row>
    <row r="277" s="1" customFormat="1" customHeight="1" spans="1:83">
      <c r="A277" s="18">
        <f>M307</f>
        <v>8014008.0818891</v>
      </c>
      <c r="B277" s="18">
        <f>J326</f>
        <v>373312.685000782</v>
      </c>
      <c r="D277" s="18">
        <v>18</v>
      </c>
      <c r="E277" s="12">
        <v>1394</v>
      </c>
      <c r="F277" s="12">
        <v>2.64</v>
      </c>
      <c r="G277" s="13">
        <v>1.28</v>
      </c>
      <c r="H277" s="14">
        <v>1.24</v>
      </c>
      <c r="I277" s="15">
        <f t="shared" ref="I277:I306" si="147">E277*F277*G277*H277</f>
        <v>5841.149952</v>
      </c>
      <c r="J277" s="12">
        <v>1</v>
      </c>
      <c r="K277" s="12">
        <v>1394</v>
      </c>
      <c r="L277" s="12">
        <v>1.36</v>
      </c>
      <c r="M277" s="19">
        <f t="shared" ref="M277:M306" si="148">1+6*K277/(K277+2000)+L277</f>
        <v>4.82434885091338</v>
      </c>
      <c r="N277" s="20">
        <v>11872</v>
      </c>
      <c r="O277" s="12">
        <v>0.99</v>
      </c>
      <c r="P277" s="12">
        <v>3.41</v>
      </c>
      <c r="Q277" s="9">
        <f t="shared" ref="Q277:Q306" si="149">1+O277*P277</f>
        <v>4.3759</v>
      </c>
      <c r="R277" s="10">
        <v>1.325</v>
      </c>
      <c r="S277" s="20">
        <v>1.15</v>
      </c>
      <c r="T277" s="21">
        <f t="shared" ref="T277:T306" si="150">((I277*J277*M277)+N277)*Q277*R277*S277</f>
        <v>267056.129546231</v>
      </c>
      <c r="U277" s="18">
        <f>AH307</f>
        <v>8775076.94372439</v>
      </c>
      <c r="V277" s="18">
        <f>AE356</f>
        <v>351122.440895132</v>
      </c>
      <c r="W277" s="18">
        <f>AH337</f>
        <v>1050061.78626016</v>
      </c>
      <c r="X277" s="18">
        <f>AG372</f>
        <v>105034.96640448</v>
      </c>
      <c r="Y277" s="18">
        <v>18</v>
      </c>
      <c r="Z277" s="12">
        <v>1454</v>
      </c>
      <c r="AA277" s="12">
        <v>2.64</v>
      </c>
      <c r="AB277" s="13">
        <v>1.35</v>
      </c>
      <c r="AC277" s="14">
        <v>1.4</v>
      </c>
      <c r="AD277" s="15">
        <f t="shared" ref="AD277:AD306" si="151">Z277*AA277*AB277*AC277</f>
        <v>7254.8784</v>
      </c>
      <c r="AE277" s="12">
        <v>1</v>
      </c>
      <c r="AF277" s="12">
        <v>1454</v>
      </c>
      <c r="AG277" s="12">
        <v>1.63</v>
      </c>
      <c r="AH277" s="19">
        <f t="shared" ref="AH277:AH306" si="152">1+6*AF277/(AF277+2000)+AG277</f>
        <v>5.15576722640417</v>
      </c>
      <c r="AI277" s="20">
        <v>11872</v>
      </c>
      <c r="AJ277" s="12">
        <v>0.99</v>
      </c>
      <c r="AK277" s="12">
        <v>3.41</v>
      </c>
      <c r="AL277" s="9">
        <f t="shared" ref="AL277:AL306" si="153">1+AJ277*AK277</f>
        <v>4.3759</v>
      </c>
      <c r="AM277" s="10">
        <v>1.325</v>
      </c>
      <c r="AN277" s="20">
        <v>1.15</v>
      </c>
      <c r="AO277" s="21">
        <f t="shared" ref="AO277:AO306" si="154">((AD277*AE277*AH277)+AI277)*AL277*AM277*AN277</f>
        <v>328564.506007086</v>
      </c>
      <c r="AP277" s="18">
        <f>BC307</f>
        <v>9920294.65028176</v>
      </c>
      <c r="AQ277" s="18">
        <f>AZ356</f>
        <v>375594.275946725</v>
      </c>
      <c r="AR277" s="18">
        <f>BC337</f>
        <v>1914499.07668322</v>
      </c>
      <c r="AS277" s="18">
        <f>BB372</f>
        <v>122678.36744256</v>
      </c>
      <c r="AT277" s="18">
        <v>18</v>
      </c>
      <c r="AU277" s="12">
        <v>1597</v>
      </c>
      <c r="AV277" s="12">
        <v>2.64</v>
      </c>
      <c r="AW277" s="13">
        <v>1.35</v>
      </c>
      <c r="AX277" s="14">
        <v>1.4</v>
      </c>
      <c r="AY277" s="15">
        <f t="shared" ref="AY277:AY306" si="155">AU277*AV277*AW277*AX277</f>
        <v>7968.3912</v>
      </c>
      <c r="AZ277" s="12">
        <v>1</v>
      </c>
      <c r="BA277" s="12">
        <v>1597</v>
      </c>
      <c r="BB277" s="12">
        <v>1.63</v>
      </c>
      <c r="BC277" s="19">
        <f t="shared" ref="BC277:BC306" si="156">1+6*BA277/(BA277+2000)+BB277</f>
        <v>5.29388657214345</v>
      </c>
      <c r="BD277" s="20">
        <v>11872</v>
      </c>
      <c r="BE277" s="12">
        <v>0.99</v>
      </c>
      <c r="BF277" s="12">
        <v>3.41</v>
      </c>
      <c r="BG277" s="9">
        <f t="shared" ref="BG277:BG306" si="157">1+BE277*BF277</f>
        <v>4.3759</v>
      </c>
      <c r="BH277" s="10">
        <v>1.325</v>
      </c>
      <c r="BI277" s="22">
        <v>1.235</v>
      </c>
      <c r="BJ277" s="21">
        <f t="shared" ref="BJ277:BJ306" si="158">((AY277*AZ277*BC277)+BD277)*BG277*BH277*BI277</f>
        <v>387072.391470492</v>
      </c>
      <c r="BK277" s="18">
        <f>BX307</f>
        <v>12985268.2280104</v>
      </c>
      <c r="BL277" s="18">
        <f>BU356</f>
        <v>444930.562724725</v>
      </c>
      <c r="BM277" s="18">
        <f>BX337</f>
        <v>3017406.64657727</v>
      </c>
      <c r="BN277" s="18">
        <f>BW372</f>
        <v>183086.972934012</v>
      </c>
      <c r="BO277" s="18">
        <v>18</v>
      </c>
      <c r="BP277" s="12">
        <v>1597</v>
      </c>
      <c r="BQ277" s="12">
        <v>2.64</v>
      </c>
      <c r="BR277" s="13">
        <v>1.35</v>
      </c>
      <c r="BS277" s="14">
        <v>1.4</v>
      </c>
      <c r="BT277" s="15">
        <f t="shared" ref="BT277:BT306" si="159">BP277*BQ277*BR277*BS277</f>
        <v>7968.3912</v>
      </c>
      <c r="BU277" s="12">
        <v>1</v>
      </c>
      <c r="BV277" s="12">
        <v>1597</v>
      </c>
      <c r="BW277" s="12">
        <v>1.72</v>
      </c>
      <c r="BX277" s="19">
        <f t="shared" ref="BX277:BX306" si="160">1+6*BV277/(BV277+2000)+BW277</f>
        <v>5.38388657214345</v>
      </c>
      <c r="BY277" s="20">
        <v>11872</v>
      </c>
      <c r="BZ277" s="12">
        <v>0.99</v>
      </c>
      <c r="CA277" s="12">
        <v>4.21</v>
      </c>
      <c r="CB277" s="9">
        <f t="shared" ref="CB277:CB306" si="161">1+BZ277*CA277</f>
        <v>5.1679</v>
      </c>
      <c r="CC277" s="10">
        <v>1.325</v>
      </c>
      <c r="CD277" s="20">
        <v>1.35</v>
      </c>
      <c r="CE277" s="21">
        <f t="shared" ref="CE277:CE306" si="162">((BT277*BU277*BX277)+BY277)*CB277*CC277*CD277</f>
        <v>506325.264011591</v>
      </c>
    </row>
    <row r="278" s="1" customFormat="1" customHeight="1" spans="1:83">
      <c r="A278" s="23" t="s">
        <v>29</v>
      </c>
      <c r="B278" s="23"/>
      <c r="C278" s="24" t="s">
        <v>30</v>
      </c>
      <c r="D278" s="24"/>
      <c r="E278" s="12">
        <v>1394</v>
      </c>
      <c r="F278" s="12">
        <v>2.64</v>
      </c>
      <c r="G278" s="13">
        <v>1.28</v>
      </c>
      <c r="H278" s="14">
        <v>1.24</v>
      </c>
      <c r="I278" s="15">
        <f t="shared" si="147"/>
        <v>5841.149952</v>
      </c>
      <c r="J278" s="12">
        <v>1</v>
      </c>
      <c r="K278" s="12">
        <v>1394</v>
      </c>
      <c r="L278" s="12">
        <v>1.36</v>
      </c>
      <c r="M278" s="19">
        <f t="shared" si="148"/>
        <v>4.82434885091338</v>
      </c>
      <c r="N278" s="20">
        <v>11872</v>
      </c>
      <c r="O278" s="12">
        <v>0.99</v>
      </c>
      <c r="P278" s="12">
        <v>3.41</v>
      </c>
      <c r="Q278" s="9">
        <f t="shared" si="149"/>
        <v>4.3759</v>
      </c>
      <c r="R278" s="10">
        <v>1.325</v>
      </c>
      <c r="S278" s="20">
        <v>1.15</v>
      </c>
      <c r="T278" s="21">
        <f t="shared" si="150"/>
        <v>267056.129546231</v>
      </c>
      <c r="U278" s="23" t="s">
        <v>29</v>
      </c>
      <c r="V278" s="23"/>
      <c r="W278" s="23"/>
      <c r="X278" s="24" t="s">
        <v>30</v>
      </c>
      <c r="Y278" s="24"/>
      <c r="Z278" s="12">
        <v>1454</v>
      </c>
      <c r="AA278" s="12">
        <v>2.64</v>
      </c>
      <c r="AB278" s="13">
        <v>1.35</v>
      </c>
      <c r="AC278" s="14">
        <v>1.4</v>
      </c>
      <c r="AD278" s="15">
        <f t="shared" si="151"/>
        <v>7254.8784</v>
      </c>
      <c r="AE278" s="12">
        <v>1</v>
      </c>
      <c r="AF278" s="12">
        <v>1454</v>
      </c>
      <c r="AG278" s="12">
        <v>1.63</v>
      </c>
      <c r="AH278" s="19">
        <f t="shared" si="152"/>
        <v>5.15576722640417</v>
      </c>
      <c r="AI278" s="20">
        <v>11872</v>
      </c>
      <c r="AJ278" s="12">
        <v>0.99</v>
      </c>
      <c r="AK278" s="12">
        <v>3.41</v>
      </c>
      <c r="AL278" s="9">
        <f t="shared" si="153"/>
        <v>4.3759</v>
      </c>
      <c r="AM278" s="10">
        <v>1.325</v>
      </c>
      <c r="AN278" s="20">
        <v>1.15</v>
      </c>
      <c r="AO278" s="21">
        <f t="shared" si="154"/>
        <v>328564.506007086</v>
      </c>
      <c r="AP278" s="23" t="s">
        <v>29</v>
      </c>
      <c r="AQ278" s="23"/>
      <c r="AR278" s="23"/>
      <c r="AS278" s="24" t="s">
        <v>30</v>
      </c>
      <c r="AT278" s="24"/>
      <c r="AU278" s="12">
        <v>1597</v>
      </c>
      <c r="AV278" s="12">
        <v>2.64</v>
      </c>
      <c r="AW278" s="13">
        <v>1.35</v>
      </c>
      <c r="AX278" s="14">
        <v>1.4</v>
      </c>
      <c r="AY278" s="15">
        <f t="shared" si="155"/>
        <v>7968.3912</v>
      </c>
      <c r="AZ278" s="12">
        <v>1</v>
      </c>
      <c r="BA278" s="12">
        <v>1597</v>
      </c>
      <c r="BB278" s="12">
        <v>1.63</v>
      </c>
      <c r="BC278" s="19">
        <f t="shared" si="156"/>
        <v>5.29388657214345</v>
      </c>
      <c r="BD278" s="20">
        <v>11872</v>
      </c>
      <c r="BE278" s="12">
        <v>0.99</v>
      </c>
      <c r="BF278" s="12">
        <v>3.41</v>
      </c>
      <c r="BG278" s="9">
        <f t="shared" si="157"/>
        <v>4.3759</v>
      </c>
      <c r="BH278" s="10">
        <v>1.325</v>
      </c>
      <c r="BI278" s="22">
        <v>1.235</v>
      </c>
      <c r="BJ278" s="21">
        <f t="shared" si="158"/>
        <v>387072.391470492</v>
      </c>
      <c r="BK278" s="23" t="s">
        <v>29</v>
      </c>
      <c r="BL278" s="23"/>
      <c r="BM278" s="23"/>
      <c r="BN278" s="24" t="s">
        <v>30</v>
      </c>
      <c r="BO278" s="24"/>
      <c r="BP278" s="12">
        <v>1597</v>
      </c>
      <c r="BQ278" s="12">
        <v>2.64</v>
      </c>
      <c r="BR278" s="13">
        <v>1.35</v>
      </c>
      <c r="BS278" s="14">
        <v>1.4</v>
      </c>
      <c r="BT278" s="15">
        <f t="shared" si="159"/>
        <v>7968.3912</v>
      </c>
      <c r="BU278" s="12">
        <v>1</v>
      </c>
      <c r="BV278" s="12">
        <v>1597</v>
      </c>
      <c r="BW278" s="12">
        <v>1.72</v>
      </c>
      <c r="BX278" s="19">
        <f t="shared" si="160"/>
        <v>5.38388657214345</v>
      </c>
      <c r="BY278" s="20">
        <v>11872</v>
      </c>
      <c r="BZ278" s="12">
        <v>0.99</v>
      </c>
      <c r="CA278" s="12">
        <v>4.21</v>
      </c>
      <c r="CB278" s="9">
        <f t="shared" si="161"/>
        <v>5.1679</v>
      </c>
      <c r="CC278" s="10">
        <v>1.325</v>
      </c>
      <c r="CD278" s="20">
        <v>1.35</v>
      </c>
      <c r="CE278" s="21">
        <f t="shared" si="162"/>
        <v>506325.264011591</v>
      </c>
    </row>
    <row r="279" s="1" customFormat="1" customHeight="1" spans="1:83">
      <c r="A279" s="23"/>
      <c r="B279" s="23"/>
      <c r="C279" s="24"/>
      <c r="D279" s="24"/>
      <c r="E279" s="12">
        <v>1394</v>
      </c>
      <c r="F279" s="12">
        <v>3.32</v>
      </c>
      <c r="G279" s="13">
        <v>1.28</v>
      </c>
      <c r="H279" s="14">
        <v>1.24</v>
      </c>
      <c r="I279" s="15">
        <f t="shared" si="147"/>
        <v>7345.688576</v>
      </c>
      <c r="J279" s="12">
        <v>1</v>
      </c>
      <c r="K279" s="12">
        <v>1394</v>
      </c>
      <c r="L279" s="12">
        <v>1.36</v>
      </c>
      <c r="M279" s="19">
        <f t="shared" si="148"/>
        <v>4.82434885091338</v>
      </c>
      <c r="N279" s="20">
        <v>11872</v>
      </c>
      <c r="O279" s="12">
        <v>0.99</v>
      </c>
      <c r="P279" s="12">
        <v>3.41</v>
      </c>
      <c r="Q279" s="9">
        <f t="shared" si="149"/>
        <v>4.3759</v>
      </c>
      <c r="R279" s="10">
        <v>1.325</v>
      </c>
      <c r="S279" s="20">
        <v>1.15</v>
      </c>
      <c r="T279" s="21">
        <f t="shared" si="150"/>
        <v>315453.654559835</v>
      </c>
      <c r="U279" s="23"/>
      <c r="V279" s="23"/>
      <c r="W279" s="23"/>
      <c r="X279" s="24"/>
      <c r="Y279" s="24"/>
      <c r="Z279" s="12">
        <v>1454</v>
      </c>
      <c r="AA279" s="12">
        <v>3.32</v>
      </c>
      <c r="AB279" s="13">
        <v>1.35</v>
      </c>
      <c r="AC279" s="14">
        <v>1.4</v>
      </c>
      <c r="AD279" s="15">
        <f t="shared" si="151"/>
        <v>9123.5592</v>
      </c>
      <c r="AE279" s="12">
        <v>1</v>
      </c>
      <c r="AF279" s="12">
        <v>1454</v>
      </c>
      <c r="AG279" s="12">
        <v>1.63</v>
      </c>
      <c r="AH279" s="19">
        <f t="shared" si="152"/>
        <v>5.15576722640417</v>
      </c>
      <c r="AI279" s="20">
        <v>11872</v>
      </c>
      <c r="AJ279" s="12">
        <v>0.99</v>
      </c>
      <c r="AK279" s="12">
        <v>3.41</v>
      </c>
      <c r="AL279" s="9">
        <f t="shared" si="153"/>
        <v>4.3759</v>
      </c>
      <c r="AM279" s="10">
        <v>1.325</v>
      </c>
      <c r="AN279" s="20">
        <v>1.15</v>
      </c>
      <c r="AO279" s="21">
        <f t="shared" si="154"/>
        <v>392805.097684851</v>
      </c>
      <c r="AP279" s="23"/>
      <c r="AQ279" s="23"/>
      <c r="AR279" s="23"/>
      <c r="AS279" s="24"/>
      <c r="AT279" s="24"/>
      <c r="AU279" s="12">
        <v>1597</v>
      </c>
      <c r="AV279" s="12">
        <v>3.32</v>
      </c>
      <c r="AW279" s="13">
        <v>1.35</v>
      </c>
      <c r="AX279" s="14">
        <v>1.4</v>
      </c>
      <c r="AY279" s="15">
        <f t="shared" si="155"/>
        <v>10020.8556</v>
      </c>
      <c r="AZ279" s="12">
        <v>1</v>
      </c>
      <c r="BA279" s="12">
        <v>1597</v>
      </c>
      <c r="BB279" s="12">
        <v>1.63</v>
      </c>
      <c r="BC279" s="19">
        <f t="shared" si="156"/>
        <v>5.29388657214345</v>
      </c>
      <c r="BD279" s="20">
        <v>11872</v>
      </c>
      <c r="BE279" s="12">
        <v>0.99</v>
      </c>
      <c r="BF279" s="12">
        <v>3.41</v>
      </c>
      <c r="BG279" s="9">
        <f t="shared" si="157"/>
        <v>4.3759</v>
      </c>
      <c r="BH279" s="10">
        <v>1.325</v>
      </c>
      <c r="BI279" s="22">
        <v>1.235</v>
      </c>
      <c r="BJ279" s="21">
        <f t="shared" si="158"/>
        <v>464876.134254207</v>
      </c>
      <c r="BK279" s="23"/>
      <c r="BL279" s="23"/>
      <c r="BM279" s="23"/>
      <c r="BN279" s="24"/>
      <c r="BO279" s="24"/>
      <c r="BP279" s="12">
        <v>1597</v>
      </c>
      <c r="BQ279" s="12">
        <v>3.32</v>
      </c>
      <c r="BR279" s="13">
        <v>1.35</v>
      </c>
      <c r="BS279" s="14">
        <v>1.4</v>
      </c>
      <c r="BT279" s="15">
        <f t="shared" si="159"/>
        <v>10020.8556</v>
      </c>
      <c r="BU279" s="12">
        <v>1</v>
      </c>
      <c r="BV279" s="12">
        <v>1597</v>
      </c>
      <c r="BW279" s="12">
        <v>1.72</v>
      </c>
      <c r="BX279" s="19">
        <f t="shared" si="160"/>
        <v>5.38388657214345</v>
      </c>
      <c r="BY279" s="20">
        <v>11872</v>
      </c>
      <c r="BZ279" s="12">
        <v>0.99</v>
      </c>
      <c r="CA279" s="12">
        <v>4.21</v>
      </c>
      <c r="CB279" s="9">
        <f t="shared" si="161"/>
        <v>5.1679</v>
      </c>
      <c r="CC279" s="10">
        <v>1.325</v>
      </c>
      <c r="CD279" s="20">
        <v>1.35</v>
      </c>
      <c r="CE279" s="21">
        <f t="shared" si="162"/>
        <v>608474.537636213</v>
      </c>
    </row>
    <row r="280" s="1" customFormat="1" customHeight="1" spans="1:83">
      <c r="A280" s="25">
        <f>A277+B277</f>
        <v>8387320.76688988</v>
      </c>
      <c r="B280" s="25"/>
      <c r="C280" s="26">
        <f>A280/D277</f>
        <v>465962.264827216</v>
      </c>
      <c r="D280" s="26"/>
      <c r="E280" s="12">
        <v>1594</v>
      </c>
      <c r="F280" s="12">
        <v>1.45</v>
      </c>
      <c r="G280" s="13">
        <v>1.28</v>
      </c>
      <c r="H280" s="14">
        <v>1.4</v>
      </c>
      <c r="I280" s="15">
        <f t="shared" si="147"/>
        <v>4141.8496</v>
      </c>
      <c r="J280" s="12">
        <v>1</v>
      </c>
      <c r="K280" s="12">
        <v>1594</v>
      </c>
      <c r="L280" s="12">
        <v>1.36</v>
      </c>
      <c r="M280" s="19">
        <f t="shared" si="148"/>
        <v>5.02110183639399</v>
      </c>
      <c r="N280" s="20">
        <v>11872</v>
      </c>
      <c r="O280" s="12">
        <v>0.99</v>
      </c>
      <c r="P280" s="12">
        <v>3.41</v>
      </c>
      <c r="Q280" s="9">
        <f t="shared" si="149"/>
        <v>4.3759</v>
      </c>
      <c r="R280" s="10">
        <v>1.325</v>
      </c>
      <c r="S280" s="20">
        <v>1.15</v>
      </c>
      <c r="T280" s="21">
        <f t="shared" si="150"/>
        <v>217827.284391622</v>
      </c>
      <c r="U280" s="25">
        <f>SUM(U277:X277)</f>
        <v>10281296.1372842</v>
      </c>
      <c r="V280" s="25"/>
      <c r="W280" s="25"/>
      <c r="X280" s="26">
        <f>U280/Y277</f>
        <v>571183.118738009</v>
      </c>
      <c r="Y280" s="26"/>
      <c r="Z280" s="12">
        <v>1454</v>
      </c>
      <c r="AA280" s="12">
        <v>1.45</v>
      </c>
      <c r="AB280" s="13">
        <v>1.35</v>
      </c>
      <c r="AC280" s="14">
        <v>1.4</v>
      </c>
      <c r="AD280" s="15">
        <f t="shared" si="151"/>
        <v>3984.687</v>
      </c>
      <c r="AE280" s="12">
        <v>1</v>
      </c>
      <c r="AF280" s="12">
        <v>1454</v>
      </c>
      <c r="AG280" s="12">
        <v>1.63</v>
      </c>
      <c r="AH280" s="19">
        <f t="shared" si="152"/>
        <v>5.15576722640417</v>
      </c>
      <c r="AI280" s="20">
        <v>11872</v>
      </c>
      <c r="AJ280" s="12">
        <v>0.99</v>
      </c>
      <c r="AK280" s="12">
        <v>3.41</v>
      </c>
      <c r="AL280" s="9">
        <f t="shared" si="153"/>
        <v>4.3759</v>
      </c>
      <c r="AM280" s="10">
        <v>1.325</v>
      </c>
      <c r="AN280" s="20">
        <v>1.15</v>
      </c>
      <c r="AO280" s="21">
        <f t="shared" si="154"/>
        <v>216143.470570998</v>
      </c>
      <c r="AP280" s="25">
        <f>SUM(AP277:AS277)</f>
        <v>12333066.3703543</v>
      </c>
      <c r="AQ280" s="25"/>
      <c r="AR280" s="25"/>
      <c r="AS280" s="26">
        <f>AP280/AT277</f>
        <v>685170.35390857</v>
      </c>
      <c r="AT280" s="26"/>
      <c r="AU280" s="12">
        <v>1597</v>
      </c>
      <c r="AV280" s="12">
        <v>1.45</v>
      </c>
      <c r="AW280" s="13">
        <v>1.35</v>
      </c>
      <c r="AX280" s="14">
        <v>1.4</v>
      </c>
      <c r="AY280" s="15">
        <f t="shared" si="155"/>
        <v>4376.5785</v>
      </c>
      <c r="AZ280" s="12">
        <v>1</v>
      </c>
      <c r="BA280" s="12">
        <v>1597</v>
      </c>
      <c r="BB280" s="12">
        <v>1.63</v>
      </c>
      <c r="BC280" s="19">
        <f t="shared" si="156"/>
        <v>5.29388657214345</v>
      </c>
      <c r="BD280" s="20">
        <v>11872</v>
      </c>
      <c r="BE280" s="12">
        <v>0.99</v>
      </c>
      <c r="BF280" s="12">
        <v>3.41</v>
      </c>
      <c r="BG280" s="9">
        <f t="shared" si="157"/>
        <v>4.3759</v>
      </c>
      <c r="BH280" s="10">
        <v>1.325</v>
      </c>
      <c r="BI280" s="22">
        <v>1.235</v>
      </c>
      <c r="BJ280" s="21">
        <f t="shared" si="158"/>
        <v>250915.841598992</v>
      </c>
      <c r="BK280" s="25">
        <f>SUM(BK277:BN277)</f>
        <v>16630692.4102464</v>
      </c>
      <c r="BL280" s="25"/>
      <c r="BM280" s="25"/>
      <c r="BN280" s="26">
        <f>BK280/BO277</f>
        <v>923927.356124802</v>
      </c>
      <c r="BO280" s="26"/>
      <c r="BP280" s="12">
        <v>1597</v>
      </c>
      <c r="BQ280" s="12">
        <v>1.45</v>
      </c>
      <c r="BR280" s="13">
        <v>1.35</v>
      </c>
      <c r="BS280" s="14">
        <v>1.4</v>
      </c>
      <c r="BT280" s="15">
        <f t="shared" si="159"/>
        <v>4376.5785</v>
      </c>
      <c r="BU280" s="12">
        <v>1</v>
      </c>
      <c r="BV280" s="12">
        <v>1597</v>
      </c>
      <c r="BW280" s="12">
        <v>1.72</v>
      </c>
      <c r="BX280" s="19">
        <f t="shared" si="160"/>
        <v>5.38388657214345</v>
      </c>
      <c r="BY280" s="20">
        <v>11872</v>
      </c>
      <c r="BZ280" s="12">
        <v>0.99</v>
      </c>
      <c r="CA280" s="12">
        <v>4.21</v>
      </c>
      <c r="CB280" s="9">
        <f t="shared" si="161"/>
        <v>5.1679</v>
      </c>
      <c r="CC280" s="10">
        <v>1.325</v>
      </c>
      <c r="CD280" s="20">
        <v>1.35</v>
      </c>
      <c r="CE280" s="21">
        <f t="shared" si="162"/>
        <v>327564.035168503</v>
      </c>
    </row>
    <row r="281" s="1" customFormat="1" customHeight="1" spans="1:83">
      <c r="A281" s="25"/>
      <c r="B281" s="25"/>
      <c r="C281" s="26"/>
      <c r="D281" s="26"/>
      <c r="E281" s="12">
        <v>1594</v>
      </c>
      <c r="F281" s="12">
        <v>1.8</v>
      </c>
      <c r="G281" s="13">
        <v>1.28</v>
      </c>
      <c r="H281" s="14">
        <v>1.4</v>
      </c>
      <c r="I281" s="15">
        <f t="shared" si="147"/>
        <v>5141.6064</v>
      </c>
      <c r="J281" s="12">
        <v>1</v>
      </c>
      <c r="K281" s="12">
        <v>1594</v>
      </c>
      <c r="L281" s="12">
        <v>1.36</v>
      </c>
      <c r="M281" s="19">
        <f t="shared" si="148"/>
        <v>5.02110183639399</v>
      </c>
      <c r="N281" s="20">
        <v>11872</v>
      </c>
      <c r="O281" s="12">
        <v>0.99</v>
      </c>
      <c r="P281" s="12">
        <v>3.41</v>
      </c>
      <c r="Q281" s="9">
        <f t="shared" si="149"/>
        <v>4.3759</v>
      </c>
      <c r="R281" s="10">
        <v>1.325</v>
      </c>
      <c r="S281" s="20">
        <v>1.15</v>
      </c>
      <c r="T281" s="21">
        <f t="shared" si="150"/>
        <v>251298.732632772</v>
      </c>
      <c r="U281" s="25"/>
      <c r="V281" s="25"/>
      <c r="W281" s="25"/>
      <c r="X281" s="26"/>
      <c r="Y281" s="26"/>
      <c r="Z281" s="12">
        <v>1454</v>
      </c>
      <c r="AA281" s="12">
        <v>1.8</v>
      </c>
      <c r="AB281" s="13">
        <v>1.35</v>
      </c>
      <c r="AC281" s="14">
        <v>1.4</v>
      </c>
      <c r="AD281" s="15">
        <f t="shared" si="151"/>
        <v>4946.508</v>
      </c>
      <c r="AE281" s="12">
        <v>1</v>
      </c>
      <c r="AF281" s="12">
        <v>1454</v>
      </c>
      <c r="AG281" s="12">
        <v>1.63</v>
      </c>
      <c r="AH281" s="19">
        <f t="shared" si="152"/>
        <v>5.15576722640417</v>
      </c>
      <c r="AI281" s="20">
        <v>11872</v>
      </c>
      <c r="AJ281" s="12">
        <v>0.99</v>
      </c>
      <c r="AK281" s="12">
        <v>3.41</v>
      </c>
      <c r="AL281" s="9">
        <f t="shared" si="153"/>
        <v>4.3759</v>
      </c>
      <c r="AM281" s="10">
        <v>1.325</v>
      </c>
      <c r="AN281" s="20">
        <v>1.15</v>
      </c>
      <c r="AO281" s="21">
        <f t="shared" si="154"/>
        <v>249208.480993377</v>
      </c>
      <c r="AP281" s="25"/>
      <c r="AQ281" s="25"/>
      <c r="AR281" s="25"/>
      <c r="AS281" s="26"/>
      <c r="AT281" s="26"/>
      <c r="AU281" s="12">
        <v>1597</v>
      </c>
      <c r="AV281" s="12">
        <v>1.8</v>
      </c>
      <c r="AW281" s="13">
        <v>1.35</v>
      </c>
      <c r="AX281" s="14">
        <v>1.4</v>
      </c>
      <c r="AY281" s="15">
        <f t="shared" si="155"/>
        <v>5432.994</v>
      </c>
      <c r="AZ281" s="12">
        <v>1</v>
      </c>
      <c r="BA281" s="12">
        <v>1597</v>
      </c>
      <c r="BB281" s="12">
        <v>1.63</v>
      </c>
      <c r="BC281" s="19">
        <f t="shared" si="156"/>
        <v>5.29388657214345</v>
      </c>
      <c r="BD281" s="20">
        <v>11872</v>
      </c>
      <c r="BE281" s="12">
        <v>0.99</v>
      </c>
      <c r="BF281" s="12">
        <v>3.41</v>
      </c>
      <c r="BG281" s="9">
        <f t="shared" si="157"/>
        <v>4.3759</v>
      </c>
      <c r="BH281" s="10">
        <v>1.325</v>
      </c>
      <c r="BI281" s="22">
        <v>1.235</v>
      </c>
      <c r="BJ281" s="21">
        <f t="shared" si="158"/>
        <v>290961.885678845</v>
      </c>
      <c r="BK281" s="25"/>
      <c r="BL281" s="25"/>
      <c r="BM281" s="25"/>
      <c r="BN281" s="26"/>
      <c r="BO281" s="26"/>
      <c r="BP281" s="12">
        <v>1597</v>
      </c>
      <c r="BQ281" s="12">
        <v>1.8</v>
      </c>
      <c r="BR281" s="13">
        <v>1.35</v>
      </c>
      <c r="BS281" s="14">
        <v>1.4</v>
      </c>
      <c r="BT281" s="15">
        <f t="shared" si="159"/>
        <v>5432.994</v>
      </c>
      <c r="BU281" s="12">
        <v>1</v>
      </c>
      <c r="BV281" s="12">
        <v>1597</v>
      </c>
      <c r="BW281" s="12">
        <v>1.72</v>
      </c>
      <c r="BX281" s="19">
        <f t="shared" si="160"/>
        <v>5.38388657214345</v>
      </c>
      <c r="BY281" s="20">
        <v>11872</v>
      </c>
      <c r="BZ281" s="12">
        <v>0.99</v>
      </c>
      <c r="CA281" s="12">
        <v>4.21</v>
      </c>
      <c r="CB281" s="9">
        <f t="shared" si="161"/>
        <v>5.1679</v>
      </c>
      <c r="CC281" s="10">
        <v>1.325</v>
      </c>
      <c r="CD281" s="20">
        <v>1.35</v>
      </c>
      <c r="CE281" s="21">
        <f t="shared" si="162"/>
        <v>380140.867181176</v>
      </c>
    </row>
    <row r="282" s="1" customFormat="1" customHeight="1" spans="1:83">
      <c r="A282"/>
      <c r="B282"/>
      <c r="C282"/>
      <c r="D282"/>
      <c r="E282" s="12">
        <v>1594</v>
      </c>
      <c r="F282" s="12">
        <v>2.64</v>
      </c>
      <c r="G282" s="13">
        <v>1.28</v>
      </c>
      <c r="H282" s="14">
        <v>1.4</v>
      </c>
      <c r="I282" s="15">
        <f t="shared" si="147"/>
        <v>7541.02272</v>
      </c>
      <c r="J282" s="12">
        <v>1</v>
      </c>
      <c r="K282" s="12">
        <v>1594</v>
      </c>
      <c r="L282" s="12">
        <v>1.36</v>
      </c>
      <c r="M282" s="19">
        <f t="shared" si="148"/>
        <v>5.02110183639399</v>
      </c>
      <c r="N282" s="20">
        <v>11872</v>
      </c>
      <c r="O282" s="12">
        <v>0.99</v>
      </c>
      <c r="P282" s="12">
        <v>3.41</v>
      </c>
      <c r="Q282" s="9">
        <f t="shared" si="149"/>
        <v>4.3759</v>
      </c>
      <c r="R282" s="10">
        <v>1.325</v>
      </c>
      <c r="S282" s="20">
        <v>1.15</v>
      </c>
      <c r="T282" s="21">
        <f t="shared" si="150"/>
        <v>331630.208411532</v>
      </c>
      <c r="U282" s="27"/>
      <c r="V282" s="27"/>
      <c r="W282" s="27"/>
      <c r="X282" s="27"/>
      <c r="Y282" s="27"/>
      <c r="Z282" s="12">
        <v>1454</v>
      </c>
      <c r="AA282" s="12">
        <v>2.64</v>
      </c>
      <c r="AB282" s="13">
        <v>1.35</v>
      </c>
      <c r="AC282" s="14">
        <v>1.4</v>
      </c>
      <c r="AD282" s="15">
        <f t="shared" si="151"/>
        <v>7254.8784</v>
      </c>
      <c r="AE282" s="12">
        <v>1</v>
      </c>
      <c r="AF282" s="12">
        <v>1454</v>
      </c>
      <c r="AG282" s="12">
        <v>1.63</v>
      </c>
      <c r="AH282" s="19">
        <f t="shared" si="152"/>
        <v>5.15576722640417</v>
      </c>
      <c r="AI282" s="20">
        <v>11872</v>
      </c>
      <c r="AJ282" s="12">
        <v>0.99</v>
      </c>
      <c r="AK282" s="12">
        <v>3.41</v>
      </c>
      <c r="AL282" s="9">
        <f t="shared" si="153"/>
        <v>4.3759</v>
      </c>
      <c r="AM282" s="10">
        <v>1.325</v>
      </c>
      <c r="AN282" s="20">
        <v>1.15</v>
      </c>
      <c r="AO282" s="21">
        <f t="shared" si="154"/>
        <v>328564.506007086</v>
      </c>
      <c r="AP282" s="27"/>
      <c r="AQ282" s="27"/>
      <c r="AR282" s="27"/>
      <c r="AS282" s="27"/>
      <c r="AT282" s="27"/>
      <c r="AU282" s="12">
        <v>1597</v>
      </c>
      <c r="AV282" s="12">
        <v>2.64</v>
      </c>
      <c r="AW282" s="13">
        <v>1.35</v>
      </c>
      <c r="AX282" s="14">
        <v>1.4</v>
      </c>
      <c r="AY282" s="15">
        <f t="shared" si="155"/>
        <v>7968.3912</v>
      </c>
      <c r="AZ282" s="12">
        <v>1</v>
      </c>
      <c r="BA282" s="12">
        <v>1597</v>
      </c>
      <c r="BB282" s="12">
        <v>1.63</v>
      </c>
      <c r="BC282" s="19">
        <f t="shared" si="156"/>
        <v>5.29388657214345</v>
      </c>
      <c r="BD282" s="20">
        <v>11872</v>
      </c>
      <c r="BE282" s="12">
        <v>0.99</v>
      </c>
      <c r="BF282" s="12">
        <v>3.41</v>
      </c>
      <c r="BG282" s="9">
        <f t="shared" si="157"/>
        <v>4.3759</v>
      </c>
      <c r="BH282" s="10">
        <v>1.325</v>
      </c>
      <c r="BI282" s="22">
        <v>1.235</v>
      </c>
      <c r="BJ282" s="21">
        <f t="shared" si="158"/>
        <v>387072.391470492</v>
      </c>
      <c r="BK282" s="27"/>
      <c r="BL282" s="27"/>
      <c r="BM282" s="27"/>
      <c r="BN282" s="27"/>
      <c r="BO282" s="27"/>
      <c r="BP282" s="12">
        <v>1597</v>
      </c>
      <c r="BQ282" s="12">
        <v>2.64</v>
      </c>
      <c r="BR282" s="13">
        <v>1.35</v>
      </c>
      <c r="BS282" s="14">
        <v>1.4</v>
      </c>
      <c r="BT282" s="15">
        <f t="shared" si="159"/>
        <v>7968.3912</v>
      </c>
      <c r="BU282" s="12">
        <v>1</v>
      </c>
      <c r="BV282" s="12">
        <v>1597</v>
      </c>
      <c r="BW282" s="12">
        <v>1.72</v>
      </c>
      <c r="BX282" s="19">
        <f t="shared" si="160"/>
        <v>5.38388657214345</v>
      </c>
      <c r="BY282" s="20">
        <v>11872</v>
      </c>
      <c r="BZ282" s="12">
        <v>0.99</v>
      </c>
      <c r="CA282" s="12">
        <v>4.21</v>
      </c>
      <c r="CB282" s="9">
        <f t="shared" si="161"/>
        <v>5.1679</v>
      </c>
      <c r="CC282" s="10">
        <v>1.325</v>
      </c>
      <c r="CD282" s="20">
        <v>1.35</v>
      </c>
      <c r="CE282" s="21">
        <f t="shared" si="162"/>
        <v>506325.264011591</v>
      </c>
    </row>
    <row r="283" s="1" customFormat="1" customHeight="1" spans="1:83">
      <c r="E283" s="12">
        <v>1594</v>
      </c>
      <c r="F283" s="12">
        <v>2.64</v>
      </c>
      <c r="G283" s="13">
        <v>1.28</v>
      </c>
      <c r="H283" s="14">
        <v>1.4</v>
      </c>
      <c r="I283" s="15">
        <f t="shared" si="147"/>
        <v>7541.02272</v>
      </c>
      <c r="J283" s="12">
        <v>1</v>
      </c>
      <c r="K283" s="12">
        <v>1594</v>
      </c>
      <c r="L283" s="12">
        <v>1.36</v>
      </c>
      <c r="M283" s="19">
        <f t="shared" si="148"/>
        <v>5.02110183639399</v>
      </c>
      <c r="N283" s="20">
        <v>11872</v>
      </c>
      <c r="O283" s="12">
        <v>0.99</v>
      </c>
      <c r="P283" s="12">
        <v>3.41</v>
      </c>
      <c r="Q283" s="9">
        <f t="shared" si="149"/>
        <v>4.3759</v>
      </c>
      <c r="R283" s="10">
        <v>1.325</v>
      </c>
      <c r="S283" s="20">
        <v>1.15</v>
      </c>
      <c r="T283" s="21">
        <f t="shared" si="150"/>
        <v>331630.208411532</v>
      </c>
      <c r="U283" s="27"/>
      <c r="V283" s="27"/>
      <c r="W283" s="27"/>
      <c r="X283" s="27"/>
      <c r="Y283" s="27"/>
      <c r="Z283" s="12">
        <v>1454</v>
      </c>
      <c r="AA283" s="12">
        <v>2.64</v>
      </c>
      <c r="AB283" s="13">
        <v>1.35</v>
      </c>
      <c r="AC283" s="14">
        <v>1.4</v>
      </c>
      <c r="AD283" s="15">
        <f t="shared" si="151"/>
        <v>7254.8784</v>
      </c>
      <c r="AE283" s="12">
        <v>1</v>
      </c>
      <c r="AF283" s="12">
        <v>1454</v>
      </c>
      <c r="AG283" s="12">
        <v>1.63</v>
      </c>
      <c r="AH283" s="19">
        <f t="shared" si="152"/>
        <v>5.15576722640417</v>
      </c>
      <c r="AI283" s="20">
        <v>11872</v>
      </c>
      <c r="AJ283" s="12">
        <v>0.99</v>
      </c>
      <c r="AK283" s="12">
        <v>3.41</v>
      </c>
      <c r="AL283" s="9">
        <f t="shared" si="153"/>
        <v>4.3759</v>
      </c>
      <c r="AM283" s="10">
        <v>1.325</v>
      </c>
      <c r="AN283" s="20">
        <v>1.15</v>
      </c>
      <c r="AO283" s="21">
        <f t="shared" si="154"/>
        <v>328564.506007086</v>
      </c>
      <c r="AP283" s="27"/>
      <c r="AQ283" s="27"/>
      <c r="AR283" s="27"/>
      <c r="AS283" s="27"/>
      <c r="AT283" s="27"/>
      <c r="AU283" s="12">
        <v>1597</v>
      </c>
      <c r="AV283" s="12">
        <v>2.64</v>
      </c>
      <c r="AW283" s="13">
        <v>1.35</v>
      </c>
      <c r="AX283" s="14">
        <v>1.4</v>
      </c>
      <c r="AY283" s="15">
        <f t="shared" si="155"/>
        <v>7968.3912</v>
      </c>
      <c r="AZ283" s="12">
        <v>1</v>
      </c>
      <c r="BA283" s="12">
        <v>1597</v>
      </c>
      <c r="BB283" s="12">
        <v>1.63</v>
      </c>
      <c r="BC283" s="19">
        <f t="shared" si="156"/>
        <v>5.29388657214345</v>
      </c>
      <c r="BD283" s="20">
        <v>11872</v>
      </c>
      <c r="BE283" s="12">
        <v>0.99</v>
      </c>
      <c r="BF283" s="12">
        <v>3.41</v>
      </c>
      <c r="BG283" s="9">
        <f t="shared" si="157"/>
        <v>4.3759</v>
      </c>
      <c r="BH283" s="10">
        <v>1.325</v>
      </c>
      <c r="BI283" s="22">
        <v>1.235</v>
      </c>
      <c r="BJ283" s="21">
        <f t="shared" si="158"/>
        <v>387072.391470492</v>
      </c>
      <c r="BK283" s="27"/>
      <c r="BL283" s="27"/>
      <c r="BM283" s="27"/>
      <c r="BN283" s="27"/>
      <c r="BO283" s="27"/>
      <c r="BP283" s="12">
        <v>1597</v>
      </c>
      <c r="BQ283" s="12">
        <v>2.64</v>
      </c>
      <c r="BR283" s="13">
        <v>1.35</v>
      </c>
      <c r="BS283" s="14">
        <v>1.4</v>
      </c>
      <c r="BT283" s="15">
        <f t="shared" si="159"/>
        <v>7968.3912</v>
      </c>
      <c r="BU283" s="12">
        <v>1</v>
      </c>
      <c r="BV283" s="12">
        <v>1597</v>
      </c>
      <c r="BW283" s="12">
        <v>1.72</v>
      </c>
      <c r="BX283" s="19">
        <f t="shared" si="160"/>
        <v>5.38388657214345</v>
      </c>
      <c r="BY283" s="20">
        <v>11872</v>
      </c>
      <c r="BZ283" s="12">
        <v>0.99</v>
      </c>
      <c r="CA283" s="12">
        <v>4.21</v>
      </c>
      <c r="CB283" s="9">
        <f t="shared" si="161"/>
        <v>5.1679</v>
      </c>
      <c r="CC283" s="10">
        <v>1.325</v>
      </c>
      <c r="CD283" s="20">
        <v>1.35</v>
      </c>
      <c r="CE283" s="21">
        <f t="shared" si="162"/>
        <v>506325.264011591</v>
      </c>
    </row>
    <row r="284" s="1" customFormat="1" customHeight="1" spans="1:83">
      <c r="E284" s="12">
        <v>1594</v>
      </c>
      <c r="F284" s="12">
        <v>3.32</v>
      </c>
      <c r="G284" s="13">
        <v>1.28</v>
      </c>
      <c r="H284" s="14">
        <v>1.4</v>
      </c>
      <c r="I284" s="15">
        <f t="shared" si="147"/>
        <v>9483.40736</v>
      </c>
      <c r="J284" s="12">
        <v>1</v>
      </c>
      <c r="K284" s="12">
        <v>1594</v>
      </c>
      <c r="L284" s="12">
        <v>1.36</v>
      </c>
      <c r="M284" s="19">
        <f t="shared" si="148"/>
        <v>5.02110183639399</v>
      </c>
      <c r="N284" s="20">
        <v>11872</v>
      </c>
      <c r="O284" s="12">
        <v>0.99</v>
      </c>
      <c r="P284" s="12">
        <v>3.41</v>
      </c>
      <c r="Q284" s="9">
        <f t="shared" si="149"/>
        <v>4.3759</v>
      </c>
      <c r="R284" s="10">
        <v>1.325</v>
      </c>
      <c r="S284" s="20">
        <v>1.15</v>
      </c>
      <c r="T284" s="21">
        <f t="shared" si="150"/>
        <v>396660.450708624</v>
      </c>
      <c r="Z284" s="12">
        <v>1454</v>
      </c>
      <c r="AA284" s="12">
        <v>3.32</v>
      </c>
      <c r="AB284" s="13">
        <v>1.35</v>
      </c>
      <c r="AC284" s="14">
        <v>1.4</v>
      </c>
      <c r="AD284" s="15">
        <f t="shared" si="151"/>
        <v>9123.5592</v>
      </c>
      <c r="AE284" s="12">
        <v>1</v>
      </c>
      <c r="AF284" s="12">
        <v>1454</v>
      </c>
      <c r="AG284" s="12">
        <v>1.63</v>
      </c>
      <c r="AH284" s="19">
        <f t="shared" si="152"/>
        <v>5.15576722640417</v>
      </c>
      <c r="AI284" s="20">
        <v>11872</v>
      </c>
      <c r="AJ284" s="12">
        <v>0.99</v>
      </c>
      <c r="AK284" s="12">
        <v>3.41</v>
      </c>
      <c r="AL284" s="9">
        <f t="shared" si="153"/>
        <v>4.3759</v>
      </c>
      <c r="AM284" s="10">
        <v>1.325</v>
      </c>
      <c r="AN284" s="20">
        <v>1.15</v>
      </c>
      <c r="AO284" s="21">
        <f t="shared" si="154"/>
        <v>392805.097684851</v>
      </c>
      <c r="AU284" s="12">
        <v>1597</v>
      </c>
      <c r="AV284" s="12">
        <v>3.32</v>
      </c>
      <c r="AW284" s="13">
        <v>1.35</v>
      </c>
      <c r="AX284" s="14">
        <v>1.4</v>
      </c>
      <c r="AY284" s="15">
        <f t="shared" si="155"/>
        <v>10020.8556</v>
      </c>
      <c r="AZ284" s="12">
        <v>1</v>
      </c>
      <c r="BA284" s="12">
        <v>1597</v>
      </c>
      <c r="BB284" s="12">
        <v>1.63</v>
      </c>
      <c r="BC284" s="19">
        <f t="shared" si="156"/>
        <v>5.29388657214345</v>
      </c>
      <c r="BD284" s="20">
        <v>11872</v>
      </c>
      <c r="BE284" s="12">
        <v>0.99</v>
      </c>
      <c r="BF284" s="12">
        <v>3.41</v>
      </c>
      <c r="BG284" s="9">
        <f t="shared" si="157"/>
        <v>4.3759</v>
      </c>
      <c r="BH284" s="10">
        <v>1.325</v>
      </c>
      <c r="BI284" s="22">
        <v>1.235</v>
      </c>
      <c r="BJ284" s="21">
        <f t="shared" si="158"/>
        <v>464876.134254207</v>
      </c>
      <c r="BP284" s="12">
        <v>1597</v>
      </c>
      <c r="BQ284" s="12">
        <v>3.32</v>
      </c>
      <c r="BR284" s="13">
        <v>1.35</v>
      </c>
      <c r="BS284" s="14">
        <v>1.4</v>
      </c>
      <c r="BT284" s="15">
        <f t="shared" si="159"/>
        <v>10020.8556</v>
      </c>
      <c r="BU284" s="12">
        <v>1</v>
      </c>
      <c r="BV284" s="12">
        <v>1597</v>
      </c>
      <c r="BW284" s="12">
        <v>1.72</v>
      </c>
      <c r="BX284" s="19">
        <f t="shared" si="160"/>
        <v>5.38388657214345</v>
      </c>
      <c r="BY284" s="20">
        <v>11872</v>
      </c>
      <c r="BZ284" s="12">
        <v>0.99</v>
      </c>
      <c r="CA284" s="12">
        <v>4.21</v>
      </c>
      <c r="CB284" s="9">
        <f t="shared" si="161"/>
        <v>5.1679</v>
      </c>
      <c r="CC284" s="10">
        <v>1.325</v>
      </c>
      <c r="CD284" s="20">
        <v>1.35</v>
      </c>
      <c r="CE284" s="21">
        <f t="shared" si="162"/>
        <v>608474.537636213</v>
      </c>
    </row>
    <row r="285" s="1" customFormat="1" customHeight="1" spans="1:83">
      <c r="E285" s="12">
        <v>1594</v>
      </c>
      <c r="F285" s="12">
        <v>1.45</v>
      </c>
      <c r="G285" s="13">
        <v>1.28</v>
      </c>
      <c r="H285" s="14">
        <v>1.4</v>
      </c>
      <c r="I285" s="15">
        <f t="shared" si="147"/>
        <v>4141.8496</v>
      </c>
      <c r="J285" s="12">
        <v>1</v>
      </c>
      <c r="K285" s="12">
        <v>1594</v>
      </c>
      <c r="L285" s="12">
        <v>1.36</v>
      </c>
      <c r="M285" s="19">
        <f t="shared" si="148"/>
        <v>5.02110183639399</v>
      </c>
      <c r="N285" s="20">
        <v>11872</v>
      </c>
      <c r="O285" s="12">
        <v>0.99</v>
      </c>
      <c r="P285" s="12">
        <v>3.41</v>
      </c>
      <c r="Q285" s="9">
        <f t="shared" si="149"/>
        <v>4.3759</v>
      </c>
      <c r="R285" s="10">
        <v>1.325</v>
      </c>
      <c r="S285" s="20">
        <v>1.15</v>
      </c>
      <c r="T285" s="21">
        <f t="shared" si="150"/>
        <v>217827.284391622</v>
      </c>
      <c r="Z285" s="12">
        <v>1454</v>
      </c>
      <c r="AA285" s="12">
        <v>1.45</v>
      </c>
      <c r="AB285" s="13">
        <v>1.35</v>
      </c>
      <c r="AC285" s="14">
        <v>1.4</v>
      </c>
      <c r="AD285" s="15">
        <f t="shared" si="151"/>
        <v>3984.687</v>
      </c>
      <c r="AE285" s="12">
        <v>1</v>
      </c>
      <c r="AF285" s="12">
        <v>1454</v>
      </c>
      <c r="AG285" s="12">
        <v>1.63</v>
      </c>
      <c r="AH285" s="19">
        <f t="shared" si="152"/>
        <v>5.15576722640417</v>
      </c>
      <c r="AI285" s="20">
        <v>11872</v>
      </c>
      <c r="AJ285" s="12">
        <v>0.99</v>
      </c>
      <c r="AK285" s="12">
        <v>3.41</v>
      </c>
      <c r="AL285" s="9">
        <f t="shared" si="153"/>
        <v>4.3759</v>
      </c>
      <c r="AM285" s="10">
        <v>1.325</v>
      </c>
      <c r="AN285" s="20">
        <v>1.15</v>
      </c>
      <c r="AO285" s="21">
        <f t="shared" si="154"/>
        <v>216143.470570998</v>
      </c>
      <c r="AU285" s="12">
        <v>1597</v>
      </c>
      <c r="AV285" s="12">
        <v>1.45</v>
      </c>
      <c r="AW285" s="13">
        <v>1.35</v>
      </c>
      <c r="AX285" s="14">
        <v>1.4</v>
      </c>
      <c r="AY285" s="15">
        <f t="shared" si="155"/>
        <v>4376.5785</v>
      </c>
      <c r="AZ285" s="12">
        <v>1</v>
      </c>
      <c r="BA285" s="12">
        <v>1597</v>
      </c>
      <c r="BB285" s="12">
        <v>1.63</v>
      </c>
      <c r="BC285" s="19">
        <f t="shared" si="156"/>
        <v>5.29388657214345</v>
      </c>
      <c r="BD285" s="20">
        <v>11872</v>
      </c>
      <c r="BE285" s="12">
        <v>0.99</v>
      </c>
      <c r="BF285" s="12">
        <v>3.41</v>
      </c>
      <c r="BG285" s="9">
        <f t="shared" si="157"/>
        <v>4.3759</v>
      </c>
      <c r="BH285" s="10">
        <v>1.325</v>
      </c>
      <c r="BI285" s="22">
        <v>1.235</v>
      </c>
      <c r="BJ285" s="21">
        <f t="shared" si="158"/>
        <v>250915.841598992</v>
      </c>
      <c r="BP285" s="12">
        <v>1597</v>
      </c>
      <c r="BQ285" s="12">
        <v>1.45</v>
      </c>
      <c r="BR285" s="13">
        <v>1.35</v>
      </c>
      <c r="BS285" s="14">
        <v>1.4</v>
      </c>
      <c r="BT285" s="15">
        <f t="shared" si="159"/>
        <v>4376.5785</v>
      </c>
      <c r="BU285" s="12">
        <v>1</v>
      </c>
      <c r="BV285" s="12">
        <v>1597</v>
      </c>
      <c r="BW285" s="12">
        <v>1.72</v>
      </c>
      <c r="BX285" s="19">
        <f t="shared" si="160"/>
        <v>5.38388657214345</v>
      </c>
      <c r="BY285" s="20">
        <v>11872</v>
      </c>
      <c r="BZ285" s="12">
        <v>0.99</v>
      </c>
      <c r="CA285" s="12">
        <v>4.21</v>
      </c>
      <c r="CB285" s="9">
        <f t="shared" si="161"/>
        <v>5.1679</v>
      </c>
      <c r="CC285" s="10">
        <v>1.325</v>
      </c>
      <c r="CD285" s="20">
        <v>1.35</v>
      </c>
      <c r="CE285" s="21">
        <f t="shared" si="162"/>
        <v>327564.035168503</v>
      </c>
    </row>
    <row r="286" s="1" customFormat="1" customHeight="1" spans="1:83">
      <c r="E286" s="12">
        <v>1594</v>
      </c>
      <c r="F286" s="12">
        <v>1.8</v>
      </c>
      <c r="G286" s="13">
        <v>1.28</v>
      </c>
      <c r="H286" s="14">
        <v>1.4</v>
      </c>
      <c r="I286" s="15">
        <f t="shared" si="147"/>
        <v>5141.6064</v>
      </c>
      <c r="J286" s="12">
        <v>1</v>
      </c>
      <c r="K286" s="12">
        <v>1594</v>
      </c>
      <c r="L286" s="12">
        <v>1.36</v>
      </c>
      <c r="M286" s="19">
        <f t="shared" si="148"/>
        <v>5.02110183639399</v>
      </c>
      <c r="N286" s="20">
        <v>11872</v>
      </c>
      <c r="O286" s="12">
        <v>0.99</v>
      </c>
      <c r="P286" s="12">
        <v>3.41</v>
      </c>
      <c r="Q286" s="9">
        <f t="shared" si="149"/>
        <v>4.3759</v>
      </c>
      <c r="R286" s="10">
        <v>1.325</v>
      </c>
      <c r="S286" s="20">
        <v>1.15</v>
      </c>
      <c r="T286" s="21">
        <f t="shared" si="150"/>
        <v>251298.732632772</v>
      </c>
      <c r="Z286" s="12">
        <v>1454</v>
      </c>
      <c r="AA286" s="12">
        <v>1.8</v>
      </c>
      <c r="AB286" s="13">
        <v>1.35</v>
      </c>
      <c r="AC286" s="14">
        <v>1.4</v>
      </c>
      <c r="AD286" s="15">
        <f t="shared" si="151"/>
        <v>4946.508</v>
      </c>
      <c r="AE286" s="12">
        <v>1</v>
      </c>
      <c r="AF286" s="12">
        <v>1454</v>
      </c>
      <c r="AG286" s="12">
        <v>1.63</v>
      </c>
      <c r="AH286" s="19">
        <f t="shared" si="152"/>
        <v>5.15576722640417</v>
      </c>
      <c r="AI286" s="20">
        <v>11872</v>
      </c>
      <c r="AJ286" s="12">
        <v>0.99</v>
      </c>
      <c r="AK286" s="12">
        <v>3.41</v>
      </c>
      <c r="AL286" s="9">
        <f t="shared" si="153"/>
        <v>4.3759</v>
      </c>
      <c r="AM286" s="10">
        <v>1.325</v>
      </c>
      <c r="AN286" s="20">
        <v>1.15</v>
      </c>
      <c r="AO286" s="21">
        <f t="shared" si="154"/>
        <v>249208.480993377</v>
      </c>
      <c r="AU286" s="12">
        <v>1597</v>
      </c>
      <c r="AV286" s="12">
        <v>1.8</v>
      </c>
      <c r="AW286" s="13">
        <v>1.35</v>
      </c>
      <c r="AX286" s="14">
        <v>1.4</v>
      </c>
      <c r="AY286" s="15">
        <f t="shared" si="155"/>
        <v>5432.994</v>
      </c>
      <c r="AZ286" s="12">
        <v>1</v>
      </c>
      <c r="BA286" s="12">
        <v>1597</v>
      </c>
      <c r="BB286" s="12">
        <v>1.63</v>
      </c>
      <c r="BC286" s="19">
        <f t="shared" si="156"/>
        <v>5.29388657214345</v>
      </c>
      <c r="BD286" s="20">
        <v>11872</v>
      </c>
      <c r="BE286" s="12">
        <v>0.99</v>
      </c>
      <c r="BF286" s="12">
        <v>3.41</v>
      </c>
      <c r="BG286" s="9">
        <f t="shared" si="157"/>
        <v>4.3759</v>
      </c>
      <c r="BH286" s="10">
        <v>1.325</v>
      </c>
      <c r="BI286" s="22">
        <v>1.235</v>
      </c>
      <c r="BJ286" s="21">
        <f t="shared" si="158"/>
        <v>290961.885678845</v>
      </c>
      <c r="BP286" s="12">
        <v>1597</v>
      </c>
      <c r="BQ286" s="12">
        <v>1.8</v>
      </c>
      <c r="BR286" s="13">
        <v>1.35</v>
      </c>
      <c r="BS286" s="14">
        <v>1.4</v>
      </c>
      <c r="BT286" s="15">
        <f t="shared" si="159"/>
        <v>5432.994</v>
      </c>
      <c r="BU286" s="12">
        <v>1</v>
      </c>
      <c r="BV286" s="12">
        <v>1597</v>
      </c>
      <c r="BW286" s="12">
        <v>1.72</v>
      </c>
      <c r="BX286" s="19">
        <f t="shared" si="160"/>
        <v>5.38388657214345</v>
      </c>
      <c r="BY286" s="20">
        <v>11872</v>
      </c>
      <c r="BZ286" s="12">
        <v>0.99</v>
      </c>
      <c r="CA286" s="12">
        <v>4.21</v>
      </c>
      <c r="CB286" s="9">
        <f t="shared" si="161"/>
        <v>5.1679</v>
      </c>
      <c r="CC286" s="10">
        <v>1.325</v>
      </c>
      <c r="CD286" s="20">
        <v>1.35</v>
      </c>
      <c r="CE286" s="21">
        <f t="shared" si="162"/>
        <v>380140.867181176</v>
      </c>
    </row>
    <row r="287" s="1" customFormat="1" customHeight="1" spans="1:83">
      <c r="E287" s="12">
        <v>1594</v>
      </c>
      <c r="F287" s="12">
        <v>2.64</v>
      </c>
      <c r="G287" s="13">
        <v>1.28</v>
      </c>
      <c r="H287" s="14">
        <v>1.4</v>
      </c>
      <c r="I287" s="15">
        <f t="shared" si="147"/>
        <v>7541.02272</v>
      </c>
      <c r="J287" s="12">
        <v>1</v>
      </c>
      <c r="K287" s="12">
        <v>1594</v>
      </c>
      <c r="L287" s="12">
        <v>1.36</v>
      </c>
      <c r="M287" s="19">
        <f t="shared" si="148"/>
        <v>5.02110183639399</v>
      </c>
      <c r="N287" s="20">
        <v>11872</v>
      </c>
      <c r="O287" s="12">
        <v>0.99</v>
      </c>
      <c r="P287" s="12">
        <v>3.41</v>
      </c>
      <c r="Q287" s="9">
        <f t="shared" si="149"/>
        <v>4.3759</v>
      </c>
      <c r="R287" s="10">
        <v>1.325</v>
      </c>
      <c r="S287" s="20">
        <v>1.15</v>
      </c>
      <c r="T287" s="21">
        <f t="shared" si="150"/>
        <v>331630.208411532</v>
      </c>
      <c r="Z287" s="12">
        <v>1454</v>
      </c>
      <c r="AA287" s="12">
        <v>2.64</v>
      </c>
      <c r="AB287" s="13">
        <v>1.35</v>
      </c>
      <c r="AC287" s="14">
        <v>1.4</v>
      </c>
      <c r="AD287" s="15">
        <f t="shared" si="151"/>
        <v>7254.8784</v>
      </c>
      <c r="AE287" s="12">
        <v>1</v>
      </c>
      <c r="AF287" s="12">
        <v>1454</v>
      </c>
      <c r="AG287" s="12">
        <v>1.63</v>
      </c>
      <c r="AH287" s="19">
        <f t="shared" si="152"/>
        <v>5.15576722640417</v>
      </c>
      <c r="AI287" s="20">
        <v>11872</v>
      </c>
      <c r="AJ287" s="12">
        <v>0.99</v>
      </c>
      <c r="AK287" s="12">
        <v>3.41</v>
      </c>
      <c r="AL287" s="9">
        <f t="shared" si="153"/>
        <v>4.3759</v>
      </c>
      <c r="AM287" s="10">
        <v>1.325</v>
      </c>
      <c r="AN287" s="20">
        <v>1.15</v>
      </c>
      <c r="AO287" s="21">
        <f t="shared" si="154"/>
        <v>328564.506007086</v>
      </c>
      <c r="AU287" s="12">
        <v>1597</v>
      </c>
      <c r="AV287" s="12">
        <v>2.64</v>
      </c>
      <c r="AW287" s="13">
        <v>1.35</v>
      </c>
      <c r="AX287" s="14">
        <v>1.4</v>
      </c>
      <c r="AY287" s="15">
        <f t="shared" si="155"/>
        <v>7968.3912</v>
      </c>
      <c r="AZ287" s="12">
        <v>1</v>
      </c>
      <c r="BA287" s="12">
        <v>1597</v>
      </c>
      <c r="BB287" s="12">
        <v>1.63</v>
      </c>
      <c r="BC287" s="19">
        <f t="shared" si="156"/>
        <v>5.29388657214345</v>
      </c>
      <c r="BD287" s="20">
        <v>11872</v>
      </c>
      <c r="BE287" s="12">
        <v>0.99</v>
      </c>
      <c r="BF287" s="12">
        <v>3.41</v>
      </c>
      <c r="BG287" s="9">
        <f t="shared" si="157"/>
        <v>4.3759</v>
      </c>
      <c r="BH287" s="10">
        <v>1.325</v>
      </c>
      <c r="BI287" s="22">
        <v>1.235</v>
      </c>
      <c r="BJ287" s="21">
        <f t="shared" si="158"/>
        <v>387072.391470492</v>
      </c>
      <c r="BP287" s="12">
        <v>1597</v>
      </c>
      <c r="BQ287" s="12">
        <v>2.64</v>
      </c>
      <c r="BR287" s="13">
        <v>1.35</v>
      </c>
      <c r="BS287" s="14">
        <v>1.4</v>
      </c>
      <c r="BT287" s="15">
        <f t="shared" si="159"/>
        <v>7968.3912</v>
      </c>
      <c r="BU287" s="12">
        <v>1</v>
      </c>
      <c r="BV287" s="12">
        <v>1597</v>
      </c>
      <c r="BW287" s="12">
        <v>1.72</v>
      </c>
      <c r="BX287" s="19">
        <f t="shared" si="160"/>
        <v>5.38388657214345</v>
      </c>
      <c r="BY287" s="20">
        <v>11872</v>
      </c>
      <c r="BZ287" s="12">
        <v>0.99</v>
      </c>
      <c r="CA287" s="12">
        <v>4.21</v>
      </c>
      <c r="CB287" s="9">
        <f t="shared" si="161"/>
        <v>5.1679</v>
      </c>
      <c r="CC287" s="10">
        <v>1.325</v>
      </c>
      <c r="CD287" s="20">
        <v>1.35</v>
      </c>
      <c r="CE287" s="21">
        <f t="shared" si="162"/>
        <v>506325.264011591</v>
      </c>
    </row>
    <row r="288" s="1" customFormat="1" customHeight="1" spans="1:83">
      <c r="E288" s="12">
        <v>1594</v>
      </c>
      <c r="F288" s="12">
        <v>2.64</v>
      </c>
      <c r="G288" s="13">
        <v>1.28</v>
      </c>
      <c r="H288" s="14">
        <v>1.4</v>
      </c>
      <c r="I288" s="15">
        <f t="shared" si="147"/>
        <v>7541.02272</v>
      </c>
      <c r="J288" s="12">
        <v>1</v>
      </c>
      <c r="K288" s="12">
        <v>1594</v>
      </c>
      <c r="L288" s="12">
        <v>1.36</v>
      </c>
      <c r="M288" s="19">
        <f t="shared" si="148"/>
        <v>5.02110183639399</v>
      </c>
      <c r="N288" s="20">
        <v>11872</v>
      </c>
      <c r="O288" s="12">
        <v>0.99</v>
      </c>
      <c r="P288" s="12">
        <v>3.41</v>
      </c>
      <c r="Q288" s="9">
        <f t="shared" si="149"/>
        <v>4.3759</v>
      </c>
      <c r="R288" s="10">
        <v>1.325</v>
      </c>
      <c r="S288" s="20">
        <v>1.15</v>
      </c>
      <c r="T288" s="21">
        <f t="shared" si="150"/>
        <v>331630.208411532</v>
      </c>
      <c r="Z288" s="12">
        <v>1454</v>
      </c>
      <c r="AA288" s="12">
        <v>2.64</v>
      </c>
      <c r="AB288" s="13">
        <v>1.35</v>
      </c>
      <c r="AC288" s="14">
        <v>1.4</v>
      </c>
      <c r="AD288" s="15">
        <f t="shared" si="151"/>
        <v>7254.8784</v>
      </c>
      <c r="AE288" s="12">
        <v>1</v>
      </c>
      <c r="AF288" s="12">
        <v>1454</v>
      </c>
      <c r="AG288" s="12">
        <v>1.63</v>
      </c>
      <c r="AH288" s="19">
        <f t="shared" si="152"/>
        <v>5.15576722640417</v>
      </c>
      <c r="AI288" s="20">
        <v>11872</v>
      </c>
      <c r="AJ288" s="12">
        <v>0.99</v>
      </c>
      <c r="AK288" s="12">
        <v>3.41</v>
      </c>
      <c r="AL288" s="9">
        <f t="shared" si="153"/>
        <v>4.3759</v>
      </c>
      <c r="AM288" s="10">
        <v>1.325</v>
      </c>
      <c r="AN288" s="20">
        <v>1.15</v>
      </c>
      <c r="AO288" s="21">
        <f t="shared" si="154"/>
        <v>328564.506007086</v>
      </c>
      <c r="AU288" s="12">
        <v>1597</v>
      </c>
      <c r="AV288" s="12">
        <v>2.64</v>
      </c>
      <c r="AW288" s="13">
        <v>1.35</v>
      </c>
      <c r="AX288" s="14">
        <v>1.4</v>
      </c>
      <c r="AY288" s="15">
        <f t="shared" si="155"/>
        <v>7968.3912</v>
      </c>
      <c r="AZ288" s="12">
        <v>1</v>
      </c>
      <c r="BA288" s="12">
        <v>1597</v>
      </c>
      <c r="BB288" s="12">
        <v>1.63</v>
      </c>
      <c r="BC288" s="19">
        <f t="shared" si="156"/>
        <v>5.29388657214345</v>
      </c>
      <c r="BD288" s="20">
        <v>11872</v>
      </c>
      <c r="BE288" s="12">
        <v>0.99</v>
      </c>
      <c r="BF288" s="12">
        <v>3.41</v>
      </c>
      <c r="BG288" s="9">
        <f t="shared" si="157"/>
        <v>4.3759</v>
      </c>
      <c r="BH288" s="10">
        <v>1.325</v>
      </c>
      <c r="BI288" s="22">
        <v>1.235</v>
      </c>
      <c r="BJ288" s="21">
        <f t="shared" si="158"/>
        <v>387072.391470492</v>
      </c>
      <c r="BP288" s="12">
        <v>1597</v>
      </c>
      <c r="BQ288" s="12">
        <v>2.64</v>
      </c>
      <c r="BR288" s="13">
        <v>1.35</v>
      </c>
      <c r="BS288" s="14">
        <v>1.4</v>
      </c>
      <c r="BT288" s="15">
        <f t="shared" si="159"/>
        <v>7968.3912</v>
      </c>
      <c r="BU288" s="12">
        <v>1</v>
      </c>
      <c r="BV288" s="12">
        <v>1597</v>
      </c>
      <c r="BW288" s="12">
        <v>1.72</v>
      </c>
      <c r="BX288" s="19">
        <f t="shared" si="160"/>
        <v>5.38388657214345</v>
      </c>
      <c r="BY288" s="20">
        <v>11872</v>
      </c>
      <c r="BZ288" s="12">
        <v>0.99</v>
      </c>
      <c r="CA288" s="12">
        <v>4.21</v>
      </c>
      <c r="CB288" s="9">
        <f t="shared" si="161"/>
        <v>5.1679</v>
      </c>
      <c r="CC288" s="10">
        <v>1.325</v>
      </c>
      <c r="CD288" s="20">
        <v>1.35</v>
      </c>
      <c r="CE288" s="21">
        <f t="shared" si="162"/>
        <v>506325.264011591</v>
      </c>
    </row>
    <row r="289" s="1" customFormat="1" customHeight="1" spans="5:83">
      <c r="E289" s="12">
        <v>1594</v>
      </c>
      <c r="F289" s="12">
        <v>3.32</v>
      </c>
      <c r="G289" s="13">
        <v>1.28</v>
      </c>
      <c r="H289" s="14">
        <v>1.4</v>
      </c>
      <c r="I289" s="15">
        <f t="shared" si="147"/>
        <v>9483.40736</v>
      </c>
      <c r="J289" s="12">
        <v>1</v>
      </c>
      <c r="K289" s="12">
        <v>1594</v>
      </c>
      <c r="L289" s="12">
        <v>1.36</v>
      </c>
      <c r="M289" s="19">
        <f t="shared" si="148"/>
        <v>5.02110183639399</v>
      </c>
      <c r="N289" s="20">
        <v>11872</v>
      </c>
      <c r="O289" s="12">
        <v>0.99</v>
      </c>
      <c r="P289" s="12">
        <v>3.41</v>
      </c>
      <c r="Q289" s="9">
        <f t="shared" si="149"/>
        <v>4.3759</v>
      </c>
      <c r="R289" s="10">
        <v>1.325</v>
      </c>
      <c r="S289" s="20">
        <v>1.15</v>
      </c>
      <c r="T289" s="21">
        <f t="shared" si="150"/>
        <v>396660.450708624</v>
      </c>
      <c r="Z289" s="12">
        <v>1454</v>
      </c>
      <c r="AA289" s="12">
        <v>3.32</v>
      </c>
      <c r="AB289" s="13">
        <v>1.35</v>
      </c>
      <c r="AC289" s="14">
        <v>1.4</v>
      </c>
      <c r="AD289" s="15">
        <f t="shared" si="151"/>
        <v>9123.5592</v>
      </c>
      <c r="AE289" s="12">
        <v>1</v>
      </c>
      <c r="AF289" s="12">
        <v>1454</v>
      </c>
      <c r="AG289" s="12">
        <v>1.63</v>
      </c>
      <c r="AH289" s="19">
        <f t="shared" si="152"/>
        <v>5.15576722640417</v>
      </c>
      <c r="AI289" s="20">
        <v>11872</v>
      </c>
      <c r="AJ289" s="12">
        <v>0.99</v>
      </c>
      <c r="AK289" s="12">
        <v>3.41</v>
      </c>
      <c r="AL289" s="9">
        <f t="shared" si="153"/>
        <v>4.3759</v>
      </c>
      <c r="AM289" s="10">
        <v>1.325</v>
      </c>
      <c r="AN289" s="20">
        <v>1.15</v>
      </c>
      <c r="AO289" s="21">
        <f t="shared" si="154"/>
        <v>392805.097684851</v>
      </c>
      <c r="AU289" s="12">
        <v>1597</v>
      </c>
      <c r="AV289" s="12">
        <v>3.32</v>
      </c>
      <c r="AW289" s="13">
        <v>1.35</v>
      </c>
      <c r="AX289" s="14">
        <v>1.4</v>
      </c>
      <c r="AY289" s="15">
        <f t="shared" si="155"/>
        <v>10020.8556</v>
      </c>
      <c r="AZ289" s="12">
        <v>1</v>
      </c>
      <c r="BA289" s="12">
        <v>1597</v>
      </c>
      <c r="BB289" s="12">
        <v>1.63</v>
      </c>
      <c r="BC289" s="19">
        <f t="shared" si="156"/>
        <v>5.29388657214345</v>
      </c>
      <c r="BD289" s="20">
        <v>11872</v>
      </c>
      <c r="BE289" s="12">
        <v>0.99</v>
      </c>
      <c r="BF289" s="12">
        <v>3.41</v>
      </c>
      <c r="BG289" s="9">
        <f t="shared" si="157"/>
        <v>4.3759</v>
      </c>
      <c r="BH289" s="10">
        <v>1.325</v>
      </c>
      <c r="BI289" s="22">
        <v>1.235</v>
      </c>
      <c r="BJ289" s="21">
        <f t="shared" si="158"/>
        <v>464876.134254207</v>
      </c>
      <c r="BP289" s="12">
        <v>1597</v>
      </c>
      <c r="BQ289" s="12">
        <v>3.32</v>
      </c>
      <c r="BR289" s="13">
        <v>1.35</v>
      </c>
      <c r="BS289" s="14">
        <v>1.4</v>
      </c>
      <c r="BT289" s="15">
        <f t="shared" si="159"/>
        <v>10020.8556</v>
      </c>
      <c r="BU289" s="12">
        <v>1</v>
      </c>
      <c r="BV289" s="12">
        <v>1597</v>
      </c>
      <c r="BW289" s="12">
        <v>1.72</v>
      </c>
      <c r="BX289" s="19">
        <f t="shared" si="160"/>
        <v>5.38388657214345</v>
      </c>
      <c r="BY289" s="20">
        <v>11872</v>
      </c>
      <c r="BZ289" s="12">
        <v>0.99</v>
      </c>
      <c r="CA289" s="12">
        <v>4.21</v>
      </c>
      <c r="CB289" s="9">
        <f t="shared" si="161"/>
        <v>5.1679</v>
      </c>
      <c r="CC289" s="10">
        <v>1.325</v>
      </c>
      <c r="CD289" s="20">
        <v>1.35</v>
      </c>
      <c r="CE289" s="21">
        <f t="shared" si="162"/>
        <v>608474.537636213</v>
      </c>
    </row>
    <row r="290" s="1" customFormat="1" customHeight="1" spans="5:83">
      <c r="E290" s="12">
        <v>1594</v>
      </c>
      <c r="F290" s="12">
        <v>1.45</v>
      </c>
      <c r="G290" s="13">
        <v>1.28</v>
      </c>
      <c r="H290" s="14">
        <v>1.4</v>
      </c>
      <c r="I290" s="15">
        <f t="shared" si="147"/>
        <v>4141.8496</v>
      </c>
      <c r="J290" s="12">
        <v>1</v>
      </c>
      <c r="K290" s="12">
        <v>1594</v>
      </c>
      <c r="L290" s="12">
        <v>1.36</v>
      </c>
      <c r="M290" s="19">
        <f t="shared" si="148"/>
        <v>5.02110183639399</v>
      </c>
      <c r="N290" s="20">
        <v>11872</v>
      </c>
      <c r="O290" s="12">
        <v>0.99</v>
      </c>
      <c r="P290" s="12">
        <v>3.41</v>
      </c>
      <c r="Q290" s="9">
        <f t="shared" si="149"/>
        <v>4.3759</v>
      </c>
      <c r="R290" s="10">
        <v>1.325</v>
      </c>
      <c r="S290" s="20">
        <v>1.15</v>
      </c>
      <c r="T290" s="21">
        <f t="shared" si="150"/>
        <v>217827.284391622</v>
      </c>
      <c r="Z290" s="12">
        <v>1454</v>
      </c>
      <c r="AA290" s="12">
        <v>1.45</v>
      </c>
      <c r="AB290" s="13">
        <v>1.35</v>
      </c>
      <c r="AC290" s="14">
        <v>1.4</v>
      </c>
      <c r="AD290" s="15">
        <f t="shared" si="151"/>
        <v>3984.687</v>
      </c>
      <c r="AE290" s="12">
        <v>1</v>
      </c>
      <c r="AF290" s="12">
        <v>1454</v>
      </c>
      <c r="AG290" s="12">
        <v>1.63</v>
      </c>
      <c r="AH290" s="19">
        <f t="shared" si="152"/>
        <v>5.15576722640417</v>
      </c>
      <c r="AI290" s="20">
        <v>11872</v>
      </c>
      <c r="AJ290" s="12">
        <v>0.99</v>
      </c>
      <c r="AK290" s="12">
        <v>3.41</v>
      </c>
      <c r="AL290" s="9">
        <f t="shared" si="153"/>
        <v>4.3759</v>
      </c>
      <c r="AM290" s="10">
        <v>1.325</v>
      </c>
      <c r="AN290" s="20">
        <v>1.15</v>
      </c>
      <c r="AO290" s="21">
        <f t="shared" si="154"/>
        <v>216143.470570998</v>
      </c>
      <c r="AU290" s="12">
        <v>1597</v>
      </c>
      <c r="AV290" s="12">
        <v>1.45</v>
      </c>
      <c r="AW290" s="13">
        <v>1.35</v>
      </c>
      <c r="AX290" s="14">
        <v>1.4</v>
      </c>
      <c r="AY290" s="15">
        <f t="shared" si="155"/>
        <v>4376.5785</v>
      </c>
      <c r="AZ290" s="12">
        <v>1</v>
      </c>
      <c r="BA290" s="12">
        <v>1597</v>
      </c>
      <c r="BB290" s="12">
        <v>1.63</v>
      </c>
      <c r="BC290" s="19">
        <f t="shared" si="156"/>
        <v>5.29388657214345</v>
      </c>
      <c r="BD290" s="20">
        <v>11872</v>
      </c>
      <c r="BE290" s="12">
        <v>0.99</v>
      </c>
      <c r="BF290" s="12">
        <v>3.41</v>
      </c>
      <c r="BG290" s="9">
        <f t="shared" si="157"/>
        <v>4.3759</v>
      </c>
      <c r="BH290" s="10">
        <v>1.325</v>
      </c>
      <c r="BI290" s="22">
        <v>1.235</v>
      </c>
      <c r="BJ290" s="21">
        <f t="shared" si="158"/>
        <v>250915.841598992</v>
      </c>
      <c r="BP290" s="12">
        <v>1597</v>
      </c>
      <c r="BQ290" s="12">
        <v>1.45</v>
      </c>
      <c r="BR290" s="13">
        <v>1.35</v>
      </c>
      <c r="BS290" s="14">
        <v>1.4</v>
      </c>
      <c r="BT290" s="15">
        <f t="shared" si="159"/>
        <v>4376.5785</v>
      </c>
      <c r="BU290" s="12">
        <v>1</v>
      </c>
      <c r="BV290" s="12">
        <v>1597</v>
      </c>
      <c r="BW290" s="12">
        <v>1.72</v>
      </c>
      <c r="BX290" s="19">
        <f t="shared" si="160"/>
        <v>5.38388657214345</v>
      </c>
      <c r="BY290" s="20">
        <v>11872</v>
      </c>
      <c r="BZ290" s="12">
        <v>0.99</v>
      </c>
      <c r="CA290" s="12">
        <v>4.21</v>
      </c>
      <c r="CB290" s="9">
        <f t="shared" si="161"/>
        <v>5.1679</v>
      </c>
      <c r="CC290" s="10">
        <v>1.325</v>
      </c>
      <c r="CD290" s="20">
        <v>1.35</v>
      </c>
      <c r="CE290" s="21">
        <f t="shared" si="162"/>
        <v>327564.035168503</v>
      </c>
    </row>
    <row r="291" s="1" customFormat="1" customHeight="1" spans="5:83">
      <c r="E291" s="12">
        <v>1594</v>
      </c>
      <c r="F291" s="12">
        <v>1.8</v>
      </c>
      <c r="G291" s="13">
        <v>1.28</v>
      </c>
      <c r="H291" s="14">
        <v>1.4</v>
      </c>
      <c r="I291" s="15">
        <f t="shared" si="147"/>
        <v>5141.6064</v>
      </c>
      <c r="J291" s="12">
        <v>1</v>
      </c>
      <c r="K291" s="12">
        <v>1594</v>
      </c>
      <c r="L291" s="12">
        <v>1.36</v>
      </c>
      <c r="M291" s="19">
        <f t="shared" si="148"/>
        <v>5.02110183639399</v>
      </c>
      <c r="N291" s="20">
        <v>11872</v>
      </c>
      <c r="O291" s="12">
        <v>0.99</v>
      </c>
      <c r="P291" s="12">
        <v>3.41</v>
      </c>
      <c r="Q291" s="9">
        <f t="shared" si="149"/>
        <v>4.3759</v>
      </c>
      <c r="R291" s="10">
        <v>1.325</v>
      </c>
      <c r="S291" s="20">
        <v>1.15</v>
      </c>
      <c r="T291" s="21">
        <f t="shared" si="150"/>
        <v>251298.732632772</v>
      </c>
      <c r="Z291" s="12">
        <v>1454</v>
      </c>
      <c r="AA291" s="12">
        <v>1.8</v>
      </c>
      <c r="AB291" s="13">
        <v>1.35</v>
      </c>
      <c r="AC291" s="14">
        <v>1.4</v>
      </c>
      <c r="AD291" s="15">
        <f t="shared" si="151"/>
        <v>4946.508</v>
      </c>
      <c r="AE291" s="12">
        <v>1</v>
      </c>
      <c r="AF291" s="12">
        <v>1454</v>
      </c>
      <c r="AG291" s="12">
        <v>1.63</v>
      </c>
      <c r="AH291" s="19">
        <f t="shared" si="152"/>
        <v>5.15576722640417</v>
      </c>
      <c r="AI291" s="20">
        <v>11872</v>
      </c>
      <c r="AJ291" s="12">
        <v>0.99</v>
      </c>
      <c r="AK291" s="12">
        <v>3.41</v>
      </c>
      <c r="AL291" s="9">
        <f t="shared" si="153"/>
        <v>4.3759</v>
      </c>
      <c r="AM291" s="10">
        <v>1.325</v>
      </c>
      <c r="AN291" s="20">
        <v>1.15</v>
      </c>
      <c r="AO291" s="21">
        <f t="shared" si="154"/>
        <v>249208.480993377</v>
      </c>
      <c r="AU291" s="12">
        <v>1597</v>
      </c>
      <c r="AV291" s="12">
        <v>1.8</v>
      </c>
      <c r="AW291" s="13">
        <v>1.35</v>
      </c>
      <c r="AX291" s="14">
        <v>1.4</v>
      </c>
      <c r="AY291" s="15">
        <f t="shared" si="155"/>
        <v>5432.994</v>
      </c>
      <c r="AZ291" s="12">
        <v>1</v>
      </c>
      <c r="BA291" s="12">
        <v>1597</v>
      </c>
      <c r="BB291" s="12">
        <v>1.63</v>
      </c>
      <c r="BC291" s="19">
        <f t="shared" si="156"/>
        <v>5.29388657214345</v>
      </c>
      <c r="BD291" s="20">
        <v>11872</v>
      </c>
      <c r="BE291" s="12">
        <v>0.99</v>
      </c>
      <c r="BF291" s="12">
        <v>3.41</v>
      </c>
      <c r="BG291" s="9">
        <f t="shared" si="157"/>
        <v>4.3759</v>
      </c>
      <c r="BH291" s="10">
        <v>1.325</v>
      </c>
      <c r="BI291" s="22">
        <v>1.235</v>
      </c>
      <c r="BJ291" s="21">
        <f t="shared" si="158"/>
        <v>290961.885678845</v>
      </c>
      <c r="BP291" s="12">
        <v>1597</v>
      </c>
      <c r="BQ291" s="12">
        <v>1.8</v>
      </c>
      <c r="BR291" s="13">
        <v>1.35</v>
      </c>
      <c r="BS291" s="14">
        <v>1.4</v>
      </c>
      <c r="BT291" s="15">
        <f t="shared" si="159"/>
        <v>5432.994</v>
      </c>
      <c r="BU291" s="12">
        <v>1</v>
      </c>
      <c r="BV291" s="12">
        <v>1597</v>
      </c>
      <c r="BW291" s="12">
        <v>1.72</v>
      </c>
      <c r="BX291" s="19">
        <f t="shared" si="160"/>
        <v>5.38388657214345</v>
      </c>
      <c r="BY291" s="20">
        <v>11872</v>
      </c>
      <c r="BZ291" s="12">
        <v>0.99</v>
      </c>
      <c r="CA291" s="12">
        <v>4.21</v>
      </c>
      <c r="CB291" s="9">
        <f t="shared" si="161"/>
        <v>5.1679</v>
      </c>
      <c r="CC291" s="10">
        <v>1.325</v>
      </c>
      <c r="CD291" s="20">
        <v>1.35</v>
      </c>
      <c r="CE291" s="21">
        <f t="shared" si="162"/>
        <v>380140.867181176</v>
      </c>
    </row>
    <row r="292" s="1" customFormat="1" customHeight="1" spans="5:83">
      <c r="E292" s="12">
        <v>1594</v>
      </c>
      <c r="F292" s="12">
        <v>2.64</v>
      </c>
      <c r="G292" s="13">
        <v>1.28</v>
      </c>
      <c r="H292" s="14">
        <v>1.4</v>
      </c>
      <c r="I292" s="15">
        <f t="shared" si="147"/>
        <v>7541.02272</v>
      </c>
      <c r="J292" s="12">
        <v>1</v>
      </c>
      <c r="K292" s="12">
        <v>1594</v>
      </c>
      <c r="L292" s="12">
        <v>1.36</v>
      </c>
      <c r="M292" s="19">
        <f t="shared" si="148"/>
        <v>5.02110183639399</v>
      </c>
      <c r="N292" s="20">
        <v>11872</v>
      </c>
      <c r="O292" s="12">
        <v>0.99</v>
      </c>
      <c r="P292" s="12">
        <v>3.41</v>
      </c>
      <c r="Q292" s="9">
        <f t="shared" si="149"/>
        <v>4.3759</v>
      </c>
      <c r="R292" s="10">
        <v>1.325</v>
      </c>
      <c r="S292" s="20">
        <v>1.15</v>
      </c>
      <c r="T292" s="21">
        <f t="shared" si="150"/>
        <v>331630.208411532</v>
      </c>
      <c r="Z292" s="12">
        <v>1454</v>
      </c>
      <c r="AA292" s="12">
        <v>2.64</v>
      </c>
      <c r="AB292" s="13">
        <v>1.35</v>
      </c>
      <c r="AC292" s="14">
        <v>1.4</v>
      </c>
      <c r="AD292" s="15">
        <f t="shared" si="151"/>
        <v>7254.8784</v>
      </c>
      <c r="AE292" s="12">
        <v>1</v>
      </c>
      <c r="AF292" s="12">
        <v>1454</v>
      </c>
      <c r="AG292" s="12">
        <v>1.63</v>
      </c>
      <c r="AH292" s="19">
        <f t="shared" si="152"/>
        <v>5.15576722640417</v>
      </c>
      <c r="AI292" s="20">
        <v>11872</v>
      </c>
      <c r="AJ292" s="12">
        <v>0.99</v>
      </c>
      <c r="AK292" s="12">
        <v>3.41</v>
      </c>
      <c r="AL292" s="9">
        <f t="shared" si="153"/>
        <v>4.3759</v>
      </c>
      <c r="AM292" s="10">
        <v>1.325</v>
      </c>
      <c r="AN292" s="20">
        <v>1.15</v>
      </c>
      <c r="AO292" s="21">
        <f t="shared" si="154"/>
        <v>328564.506007086</v>
      </c>
      <c r="AU292" s="12">
        <v>1597</v>
      </c>
      <c r="AV292" s="12">
        <v>2.64</v>
      </c>
      <c r="AW292" s="13">
        <v>1.35</v>
      </c>
      <c r="AX292" s="14">
        <v>1.4</v>
      </c>
      <c r="AY292" s="15">
        <f t="shared" si="155"/>
        <v>7968.3912</v>
      </c>
      <c r="AZ292" s="12">
        <v>1</v>
      </c>
      <c r="BA292" s="12">
        <v>1597</v>
      </c>
      <c r="BB292" s="12">
        <v>1.63</v>
      </c>
      <c r="BC292" s="19">
        <f t="shared" si="156"/>
        <v>5.29388657214345</v>
      </c>
      <c r="BD292" s="20">
        <v>11872</v>
      </c>
      <c r="BE292" s="12">
        <v>0.99</v>
      </c>
      <c r="BF292" s="12">
        <v>3.41</v>
      </c>
      <c r="BG292" s="9">
        <f t="shared" si="157"/>
        <v>4.3759</v>
      </c>
      <c r="BH292" s="10">
        <v>1.325</v>
      </c>
      <c r="BI292" s="22">
        <v>1.235</v>
      </c>
      <c r="BJ292" s="21">
        <f t="shared" si="158"/>
        <v>387072.391470492</v>
      </c>
      <c r="BP292" s="12">
        <v>1597</v>
      </c>
      <c r="BQ292" s="12">
        <v>2.64</v>
      </c>
      <c r="BR292" s="13">
        <v>1.35</v>
      </c>
      <c r="BS292" s="14">
        <v>1.4</v>
      </c>
      <c r="BT292" s="15">
        <f t="shared" si="159"/>
        <v>7968.3912</v>
      </c>
      <c r="BU292" s="12">
        <v>1</v>
      </c>
      <c r="BV292" s="12">
        <v>1597</v>
      </c>
      <c r="BW292" s="12">
        <v>1.72</v>
      </c>
      <c r="BX292" s="19">
        <f t="shared" si="160"/>
        <v>5.38388657214345</v>
      </c>
      <c r="BY292" s="20">
        <v>11872</v>
      </c>
      <c r="BZ292" s="12">
        <v>0.99</v>
      </c>
      <c r="CA292" s="12">
        <v>4.21</v>
      </c>
      <c r="CB292" s="9">
        <f t="shared" si="161"/>
        <v>5.1679</v>
      </c>
      <c r="CC292" s="10">
        <v>1.325</v>
      </c>
      <c r="CD292" s="20">
        <v>1.35</v>
      </c>
      <c r="CE292" s="21">
        <f t="shared" si="162"/>
        <v>506325.264011591</v>
      </c>
    </row>
    <row r="293" s="1" customFormat="1" customHeight="1" spans="5:83">
      <c r="E293" s="12">
        <v>1594</v>
      </c>
      <c r="F293" s="12">
        <v>2.64</v>
      </c>
      <c r="G293" s="13">
        <v>1.28</v>
      </c>
      <c r="H293" s="14">
        <v>1.4</v>
      </c>
      <c r="I293" s="15">
        <f t="shared" si="147"/>
        <v>7541.02272</v>
      </c>
      <c r="J293" s="12">
        <v>1</v>
      </c>
      <c r="K293" s="12">
        <v>1594</v>
      </c>
      <c r="L293" s="12">
        <v>1.36</v>
      </c>
      <c r="M293" s="19">
        <f t="shared" si="148"/>
        <v>5.02110183639399</v>
      </c>
      <c r="N293" s="20">
        <v>11872</v>
      </c>
      <c r="O293" s="12">
        <v>0.99</v>
      </c>
      <c r="P293" s="12">
        <v>3.41</v>
      </c>
      <c r="Q293" s="9">
        <f t="shared" si="149"/>
        <v>4.3759</v>
      </c>
      <c r="R293" s="10">
        <v>1.325</v>
      </c>
      <c r="S293" s="20">
        <v>1.15</v>
      </c>
      <c r="T293" s="21">
        <f t="shared" si="150"/>
        <v>331630.208411532</v>
      </c>
      <c r="Z293" s="12">
        <v>1454</v>
      </c>
      <c r="AA293" s="12">
        <v>2.64</v>
      </c>
      <c r="AB293" s="13">
        <v>1.35</v>
      </c>
      <c r="AC293" s="14">
        <v>1.4</v>
      </c>
      <c r="AD293" s="15">
        <f t="shared" si="151"/>
        <v>7254.8784</v>
      </c>
      <c r="AE293" s="12">
        <v>1</v>
      </c>
      <c r="AF293" s="12">
        <v>1454</v>
      </c>
      <c r="AG293" s="12">
        <v>1.63</v>
      </c>
      <c r="AH293" s="19">
        <f t="shared" si="152"/>
        <v>5.15576722640417</v>
      </c>
      <c r="AI293" s="20">
        <v>11872</v>
      </c>
      <c r="AJ293" s="12">
        <v>0.99</v>
      </c>
      <c r="AK293" s="12">
        <v>3.41</v>
      </c>
      <c r="AL293" s="9">
        <f t="shared" si="153"/>
        <v>4.3759</v>
      </c>
      <c r="AM293" s="10">
        <v>1.325</v>
      </c>
      <c r="AN293" s="20">
        <v>1.15</v>
      </c>
      <c r="AO293" s="21">
        <f t="shared" si="154"/>
        <v>328564.506007086</v>
      </c>
      <c r="AU293" s="12">
        <v>1597</v>
      </c>
      <c r="AV293" s="12">
        <v>2.64</v>
      </c>
      <c r="AW293" s="13">
        <v>1.35</v>
      </c>
      <c r="AX293" s="14">
        <v>1.4</v>
      </c>
      <c r="AY293" s="15">
        <f t="shared" si="155"/>
        <v>7968.3912</v>
      </c>
      <c r="AZ293" s="12">
        <v>1</v>
      </c>
      <c r="BA293" s="12">
        <v>1597</v>
      </c>
      <c r="BB293" s="12">
        <v>1.63</v>
      </c>
      <c r="BC293" s="19">
        <f t="shared" si="156"/>
        <v>5.29388657214345</v>
      </c>
      <c r="BD293" s="20">
        <v>11872</v>
      </c>
      <c r="BE293" s="12">
        <v>0.99</v>
      </c>
      <c r="BF293" s="12">
        <v>3.41</v>
      </c>
      <c r="BG293" s="9">
        <f t="shared" si="157"/>
        <v>4.3759</v>
      </c>
      <c r="BH293" s="10">
        <v>1.325</v>
      </c>
      <c r="BI293" s="22">
        <v>1.235</v>
      </c>
      <c r="BJ293" s="21">
        <f t="shared" si="158"/>
        <v>387072.391470492</v>
      </c>
      <c r="BP293" s="12">
        <v>1597</v>
      </c>
      <c r="BQ293" s="12">
        <v>2.64</v>
      </c>
      <c r="BR293" s="13">
        <v>1.35</v>
      </c>
      <c r="BS293" s="14">
        <v>1.4</v>
      </c>
      <c r="BT293" s="15">
        <f t="shared" si="159"/>
        <v>7968.3912</v>
      </c>
      <c r="BU293" s="12">
        <v>1</v>
      </c>
      <c r="BV293" s="12">
        <v>1597</v>
      </c>
      <c r="BW293" s="12">
        <v>1.72</v>
      </c>
      <c r="BX293" s="19">
        <f t="shared" si="160"/>
        <v>5.38388657214345</v>
      </c>
      <c r="BY293" s="20">
        <v>11872</v>
      </c>
      <c r="BZ293" s="12">
        <v>0.99</v>
      </c>
      <c r="CA293" s="12">
        <v>4.21</v>
      </c>
      <c r="CB293" s="9">
        <f t="shared" si="161"/>
        <v>5.1679</v>
      </c>
      <c r="CC293" s="10">
        <v>1.325</v>
      </c>
      <c r="CD293" s="20">
        <v>1.35</v>
      </c>
      <c r="CE293" s="21">
        <f t="shared" si="162"/>
        <v>506325.264011591</v>
      </c>
    </row>
    <row r="294" s="1" customFormat="1" customHeight="1" spans="5:83">
      <c r="E294" s="12">
        <v>1594</v>
      </c>
      <c r="F294" s="12">
        <v>3.32</v>
      </c>
      <c r="G294" s="13">
        <v>1.28</v>
      </c>
      <c r="H294" s="14">
        <v>1.4</v>
      </c>
      <c r="I294" s="15">
        <f t="shared" si="147"/>
        <v>9483.40736</v>
      </c>
      <c r="J294" s="12">
        <v>1</v>
      </c>
      <c r="K294" s="12">
        <v>1594</v>
      </c>
      <c r="L294" s="12">
        <v>1.36</v>
      </c>
      <c r="M294" s="19">
        <f t="shared" si="148"/>
        <v>5.02110183639399</v>
      </c>
      <c r="N294" s="20">
        <v>11872</v>
      </c>
      <c r="O294" s="12">
        <v>0.99</v>
      </c>
      <c r="P294" s="12">
        <v>3.41</v>
      </c>
      <c r="Q294" s="9">
        <f t="shared" si="149"/>
        <v>4.3759</v>
      </c>
      <c r="R294" s="10">
        <v>1.325</v>
      </c>
      <c r="S294" s="20">
        <v>1.15</v>
      </c>
      <c r="T294" s="21">
        <f t="shared" si="150"/>
        <v>396660.450708624</v>
      </c>
      <c r="Z294" s="12">
        <v>1454</v>
      </c>
      <c r="AA294" s="12">
        <v>3.32</v>
      </c>
      <c r="AB294" s="13">
        <v>1.35</v>
      </c>
      <c r="AC294" s="14">
        <v>1.4</v>
      </c>
      <c r="AD294" s="15">
        <f t="shared" si="151"/>
        <v>9123.5592</v>
      </c>
      <c r="AE294" s="12">
        <v>1</v>
      </c>
      <c r="AF294" s="12">
        <v>1454</v>
      </c>
      <c r="AG294" s="12">
        <v>1.63</v>
      </c>
      <c r="AH294" s="19">
        <f t="shared" si="152"/>
        <v>5.15576722640417</v>
      </c>
      <c r="AI294" s="20">
        <v>11872</v>
      </c>
      <c r="AJ294" s="12">
        <v>0.99</v>
      </c>
      <c r="AK294" s="12">
        <v>3.41</v>
      </c>
      <c r="AL294" s="9">
        <f t="shared" si="153"/>
        <v>4.3759</v>
      </c>
      <c r="AM294" s="10">
        <v>1.325</v>
      </c>
      <c r="AN294" s="20">
        <v>1.15</v>
      </c>
      <c r="AO294" s="21">
        <f t="shared" si="154"/>
        <v>392805.097684851</v>
      </c>
      <c r="AU294" s="12">
        <v>1597</v>
      </c>
      <c r="AV294" s="12">
        <v>3.32</v>
      </c>
      <c r="AW294" s="13">
        <v>1.35</v>
      </c>
      <c r="AX294" s="14">
        <v>1.4</v>
      </c>
      <c r="AY294" s="15">
        <f t="shared" si="155"/>
        <v>10020.8556</v>
      </c>
      <c r="AZ294" s="12">
        <v>1</v>
      </c>
      <c r="BA294" s="12">
        <v>1597</v>
      </c>
      <c r="BB294" s="12">
        <v>1.63</v>
      </c>
      <c r="BC294" s="19">
        <f t="shared" si="156"/>
        <v>5.29388657214345</v>
      </c>
      <c r="BD294" s="20">
        <v>11872</v>
      </c>
      <c r="BE294" s="12">
        <v>0.99</v>
      </c>
      <c r="BF294" s="12">
        <v>3.41</v>
      </c>
      <c r="BG294" s="9">
        <f t="shared" si="157"/>
        <v>4.3759</v>
      </c>
      <c r="BH294" s="10">
        <v>1.325</v>
      </c>
      <c r="BI294" s="22">
        <v>1.235</v>
      </c>
      <c r="BJ294" s="21">
        <f t="shared" si="158"/>
        <v>464876.134254207</v>
      </c>
      <c r="BP294" s="12">
        <v>1597</v>
      </c>
      <c r="BQ294" s="12">
        <v>3.32</v>
      </c>
      <c r="BR294" s="13">
        <v>1.35</v>
      </c>
      <c r="BS294" s="14">
        <v>1.4</v>
      </c>
      <c r="BT294" s="15">
        <f t="shared" si="159"/>
        <v>10020.8556</v>
      </c>
      <c r="BU294" s="12">
        <v>1</v>
      </c>
      <c r="BV294" s="12">
        <v>1597</v>
      </c>
      <c r="BW294" s="12">
        <v>1.72</v>
      </c>
      <c r="BX294" s="19">
        <f t="shared" si="160"/>
        <v>5.38388657214345</v>
      </c>
      <c r="BY294" s="20">
        <v>11872</v>
      </c>
      <c r="BZ294" s="12">
        <v>0.99</v>
      </c>
      <c r="CA294" s="12">
        <v>4.21</v>
      </c>
      <c r="CB294" s="9">
        <f t="shared" si="161"/>
        <v>5.1679</v>
      </c>
      <c r="CC294" s="10">
        <v>1.325</v>
      </c>
      <c r="CD294" s="20">
        <v>1.35</v>
      </c>
      <c r="CE294" s="21">
        <f t="shared" si="162"/>
        <v>608474.537636213</v>
      </c>
    </row>
    <row r="295" s="1" customFormat="1" customHeight="1" spans="5:83">
      <c r="E295" s="12">
        <v>1594</v>
      </c>
      <c r="F295" s="12">
        <v>1.45</v>
      </c>
      <c r="G295" s="13">
        <v>1.28</v>
      </c>
      <c r="H295" s="14">
        <v>1.4</v>
      </c>
      <c r="I295" s="15">
        <f t="shared" si="147"/>
        <v>4141.8496</v>
      </c>
      <c r="J295" s="12">
        <v>1</v>
      </c>
      <c r="K295" s="12">
        <v>1594</v>
      </c>
      <c r="L295" s="12">
        <v>1.36</v>
      </c>
      <c r="M295" s="19">
        <f t="shared" si="148"/>
        <v>5.02110183639399</v>
      </c>
      <c r="N295" s="20">
        <v>0</v>
      </c>
      <c r="O295" s="12">
        <v>0.99</v>
      </c>
      <c r="P295" s="12">
        <v>3.41</v>
      </c>
      <c r="Q295" s="9">
        <f t="shared" si="149"/>
        <v>4.3759</v>
      </c>
      <c r="R295" s="10">
        <v>1.325</v>
      </c>
      <c r="S295" s="20">
        <v>1.15</v>
      </c>
      <c r="T295" s="21">
        <f t="shared" si="150"/>
        <v>138667.428427622</v>
      </c>
      <c r="Z295" s="12">
        <v>1454</v>
      </c>
      <c r="AA295" s="12">
        <v>1.45</v>
      </c>
      <c r="AB295" s="13">
        <v>1.35</v>
      </c>
      <c r="AC295" s="14">
        <v>1.4</v>
      </c>
      <c r="AD295" s="15">
        <f t="shared" si="151"/>
        <v>3984.687</v>
      </c>
      <c r="AE295" s="12">
        <v>1</v>
      </c>
      <c r="AF295" s="12">
        <v>1454</v>
      </c>
      <c r="AG295" s="12">
        <v>1.63</v>
      </c>
      <c r="AH295" s="19">
        <f t="shared" si="152"/>
        <v>5.15576722640417</v>
      </c>
      <c r="AI295" s="20">
        <v>11872</v>
      </c>
      <c r="AJ295" s="12">
        <v>0.99</v>
      </c>
      <c r="AK295" s="12">
        <v>3.41</v>
      </c>
      <c r="AL295" s="9">
        <f t="shared" si="153"/>
        <v>4.3759</v>
      </c>
      <c r="AM295" s="10">
        <v>1.325</v>
      </c>
      <c r="AN295" s="20">
        <v>1.15</v>
      </c>
      <c r="AO295" s="21">
        <f t="shared" si="154"/>
        <v>216143.470570998</v>
      </c>
      <c r="AU295" s="12">
        <v>1597</v>
      </c>
      <c r="AV295" s="12">
        <v>1.45</v>
      </c>
      <c r="AW295" s="13">
        <v>1.35</v>
      </c>
      <c r="AX295" s="14">
        <v>1.4</v>
      </c>
      <c r="AY295" s="15">
        <f t="shared" si="155"/>
        <v>4376.5785</v>
      </c>
      <c r="AZ295" s="12">
        <v>1</v>
      </c>
      <c r="BA295" s="12">
        <v>1597</v>
      </c>
      <c r="BB295" s="12">
        <v>1.63</v>
      </c>
      <c r="BC295" s="19">
        <f t="shared" si="156"/>
        <v>5.29388657214345</v>
      </c>
      <c r="BD295" s="20">
        <v>11872</v>
      </c>
      <c r="BE295" s="12">
        <v>0.99</v>
      </c>
      <c r="BF295" s="12">
        <v>3.41</v>
      </c>
      <c r="BG295" s="9">
        <f t="shared" si="157"/>
        <v>4.3759</v>
      </c>
      <c r="BH295" s="10">
        <v>1.325</v>
      </c>
      <c r="BI295" s="22">
        <v>1.235</v>
      </c>
      <c r="BJ295" s="21">
        <f t="shared" si="158"/>
        <v>250915.841598992</v>
      </c>
      <c r="BP295" s="12">
        <v>1597</v>
      </c>
      <c r="BQ295" s="12">
        <v>1.45</v>
      </c>
      <c r="BR295" s="13">
        <v>1.35</v>
      </c>
      <c r="BS295" s="14">
        <v>1.4</v>
      </c>
      <c r="BT295" s="15">
        <f t="shared" si="159"/>
        <v>4376.5785</v>
      </c>
      <c r="BU295" s="12">
        <v>1</v>
      </c>
      <c r="BV295" s="12">
        <v>1597</v>
      </c>
      <c r="BW295" s="12">
        <v>1.72</v>
      </c>
      <c r="BX295" s="19">
        <f t="shared" si="160"/>
        <v>5.38388657214345</v>
      </c>
      <c r="BY295" s="20">
        <v>11872</v>
      </c>
      <c r="BZ295" s="12">
        <v>0.99</v>
      </c>
      <c r="CA295" s="12">
        <v>4.21</v>
      </c>
      <c r="CB295" s="9">
        <f t="shared" si="161"/>
        <v>5.1679</v>
      </c>
      <c r="CC295" s="10">
        <v>1.325</v>
      </c>
      <c r="CD295" s="20">
        <v>1.35</v>
      </c>
      <c r="CE295" s="21">
        <f t="shared" si="162"/>
        <v>327564.035168503</v>
      </c>
    </row>
    <row r="296" s="1" customFormat="1" customHeight="1" spans="5:83">
      <c r="E296" s="12">
        <v>1594</v>
      </c>
      <c r="F296" s="12">
        <v>1.8</v>
      </c>
      <c r="G296" s="13">
        <v>1.28</v>
      </c>
      <c r="H296" s="14">
        <v>1.4</v>
      </c>
      <c r="I296" s="15">
        <f t="shared" si="147"/>
        <v>5141.6064</v>
      </c>
      <c r="J296" s="12">
        <v>1</v>
      </c>
      <c r="K296" s="12">
        <v>1594</v>
      </c>
      <c r="L296" s="12">
        <v>1.36</v>
      </c>
      <c r="M296" s="19">
        <f t="shared" si="148"/>
        <v>5.02110183639399</v>
      </c>
      <c r="N296" s="20">
        <v>0</v>
      </c>
      <c r="O296" s="12">
        <v>0.99</v>
      </c>
      <c r="P296" s="12">
        <v>3.41</v>
      </c>
      <c r="Q296" s="9">
        <f t="shared" si="149"/>
        <v>4.3759</v>
      </c>
      <c r="R296" s="10">
        <v>1.325</v>
      </c>
      <c r="S296" s="20">
        <v>1.15</v>
      </c>
      <c r="T296" s="21">
        <f t="shared" si="150"/>
        <v>172138.876668772</v>
      </c>
      <c r="Z296" s="12">
        <v>1454</v>
      </c>
      <c r="AA296" s="12">
        <v>1.8</v>
      </c>
      <c r="AB296" s="13">
        <v>1.35</v>
      </c>
      <c r="AC296" s="14">
        <v>1.4</v>
      </c>
      <c r="AD296" s="15">
        <f t="shared" si="151"/>
        <v>4946.508</v>
      </c>
      <c r="AE296" s="12">
        <v>1</v>
      </c>
      <c r="AF296" s="12">
        <v>1454</v>
      </c>
      <c r="AG296" s="12">
        <v>1.63</v>
      </c>
      <c r="AH296" s="19">
        <f t="shared" si="152"/>
        <v>5.15576722640417</v>
      </c>
      <c r="AI296" s="20">
        <v>11872</v>
      </c>
      <c r="AJ296" s="12">
        <v>0.99</v>
      </c>
      <c r="AK296" s="12">
        <v>3.41</v>
      </c>
      <c r="AL296" s="9">
        <f t="shared" si="153"/>
        <v>4.3759</v>
      </c>
      <c r="AM296" s="10">
        <v>1.325</v>
      </c>
      <c r="AN296" s="20">
        <v>1.15</v>
      </c>
      <c r="AO296" s="21">
        <f t="shared" si="154"/>
        <v>249208.480993377</v>
      </c>
      <c r="AU296" s="12">
        <v>1597</v>
      </c>
      <c r="AV296" s="12">
        <v>1.8</v>
      </c>
      <c r="AW296" s="13">
        <v>1.35</v>
      </c>
      <c r="AX296" s="14">
        <v>1.4</v>
      </c>
      <c r="AY296" s="15">
        <f t="shared" si="155"/>
        <v>5432.994</v>
      </c>
      <c r="AZ296" s="12">
        <v>1</v>
      </c>
      <c r="BA296" s="12">
        <v>1597</v>
      </c>
      <c r="BB296" s="12">
        <v>1.63</v>
      </c>
      <c r="BC296" s="19">
        <f t="shared" si="156"/>
        <v>5.29388657214345</v>
      </c>
      <c r="BD296" s="20">
        <v>11872</v>
      </c>
      <c r="BE296" s="12">
        <v>0.99</v>
      </c>
      <c r="BF296" s="12">
        <v>3.41</v>
      </c>
      <c r="BG296" s="9">
        <f t="shared" si="157"/>
        <v>4.3759</v>
      </c>
      <c r="BH296" s="10">
        <v>1.325</v>
      </c>
      <c r="BI296" s="22">
        <v>1.235</v>
      </c>
      <c r="BJ296" s="21">
        <f t="shared" si="158"/>
        <v>290961.885678845</v>
      </c>
      <c r="BP296" s="12">
        <v>1597</v>
      </c>
      <c r="BQ296" s="12">
        <v>1.8</v>
      </c>
      <c r="BR296" s="13">
        <v>1.35</v>
      </c>
      <c r="BS296" s="14">
        <v>1.4</v>
      </c>
      <c r="BT296" s="15">
        <f t="shared" si="159"/>
        <v>5432.994</v>
      </c>
      <c r="BU296" s="12">
        <v>1</v>
      </c>
      <c r="BV296" s="12">
        <v>1597</v>
      </c>
      <c r="BW296" s="12">
        <v>1.72</v>
      </c>
      <c r="BX296" s="19">
        <f t="shared" si="160"/>
        <v>5.38388657214345</v>
      </c>
      <c r="BY296" s="20">
        <v>11872</v>
      </c>
      <c r="BZ296" s="12">
        <v>0.99</v>
      </c>
      <c r="CA296" s="12">
        <v>4.21</v>
      </c>
      <c r="CB296" s="9">
        <f t="shared" si="161"/>
        <v>5.1679</v>
      </c>
      <c r="CC296" s="10">
        <v>1.325</v>
      </c>
      <c r="CD296" s="20">
        <v>1.35</v>
      </c>
      <c r="CE296" s="21">
        <f t="shared" si="162"/>
        <v>380140.867181176</v>
      </c>
    </row>
    <row r="297" s="1" customFormat="1" customHeight="1" spans="5:83">
      <c r="E297" s="12">
        <v>1594</v>
      </c>
      <c r="F297" s="12">
        <v>2.64</v>
      </c>
      <c r="G297" s="13">
        <v>1.28</v>
      </c>
      <c r="H297" s="14">
        <v>1.4</v>
      </c>
      <c r="I297" s="15">
        <f t="shared" si="147"/>
        <v>7541.02272</v>
      </c>
      <c r="J297" s="12">
        <v>1</v>
      </c>
      <c r="K297" s="12">
        <v>1594</v>
      </c>
      <c r="L297" s="12">
        <v>1.36</v>
      </c>
      <c r="M297" s="19">
        <f t="shared" si="148"/>
        <v>5.02110183639399</v>
      </c>
      <c r="N297" s="20">
        <v>0</v>
      </c>
      <c r="O297" s="12">
        <v>0.99</v>
      </c>
      <c r="P297" s="12">
        <v>3.41</v>
      </c>
      <c r="Q297" s="9">
        <f t="shared" si="149"/>
        <v>4.3759</v>
      </c>
      <c r="R297" s="10">
        <v>1.325</v>
      </c>
      <c r="S297" s="20">
        <v>1.15</v>
      </c>
      <c r="T297" s="21">
        <f t="shared" si="150"/>
        <v>252470.352447532</v>
      </c>
      <c r="Z297" s="12">
        <v>1454</v>
      </c>
      <c r="AA297" s="12">
        <v>2.64</v>
      </c>
      <c r="AB297" s="13">
        <v>1.35</v>
      </c>
      <c r="AC297" s="14">
        <v>1.4</v>
      </c>
      <c r="AD297" s="15">
        <f t="shared" si="151"/>
        <v>7254.8784</v>
      </c>
      <c r="AE297" s="12">
        <v>1</v>
      </c>
      <c r="AF297" s="12">
        <v>1454</v>
      </c>
      <c r="AG297" s="12">
        <v>1.63</v>
      </c>
      <c r="AH297" s="19">
        <f t="shared" si="152"/>
        <v>5.15576722640417</v>
      </c>
      <c r="AI297" s="20">
        <v>11872</v>
      </c>
      <c r="AJ297" s="12">
        <v>0.99</v>
      </c>
      <c r="AK297" s="12">
        <v>3.41</v>
      </c>
      <c r="AL297" s="9">
        <f t="shared" si="153"/>
        <v>4.3759</v>
      </c>
      <c r="AM297" s="10">
        <v>1.325</v>
      </c>
      <c r="AN297" s="20">
        <v>1.15</v>
      </c>
      <c r="AO297" s="21">
        <f t="shared" si="154"/>
        <v>328564.506007086</v>
      </c>
      <c r="AU297" s="12">
        <v>1597</v>
      </c>
      <c r="AV297" s="12">
        <v>2.64</v>
      </c>
      <c r="AW297" s="13">
        <v>1.35</v>
      </c>
      <c r="AX297" s="14">
        <v>1.4</v>
      </c>
      <c r="AY297" s="15">
        <f t="shared" si="155"/>
        <v>7968.3912</v>
      </c>
      <c r="AZ297" s="12">
        <v>1</v>
      </c>
      <c r="BA297" s="12">
        <v>1597</v>
      </c>
      <c r="BB297" s="12">
        <v>1.63</v>
      </c>
      <c r="BC297" s="19">
        <f t="shared" si="156"/>
        <v>5.29388657214345</v>
      </c>
      <c r="BD297" s="20">
        <v>11872</v>
      </c>
      <c r="BE297" s="12">
        <v>0.99</v>
      </c>
      <c r="BF297" s="12">
        <v>3.41</v>
      </c>
      <c r="BG297" s="9">
        <f t="shared" si="157"/>
        <v>4.3759</v>
      </c>
      <c r="BH297" s="10">
        <v>1.325</v>
      </c>
      <c r="BI297" s="22">
        <v>1.235</v>
      </c>
      <c r="BJ297" s="21">
        <f t="shared" si="158"/>
        <v>387072.391470492</v>
      </c>
      <c r="BP297" s="12">
        <v>1597</v>
      </c>
      <c r="BQ297" s="12">
        <v>2.64</v>
      </c>
      <c r="BR297" s="13">
        <v>1.35</v>
      </c>
      <c r="BS297" s="14">
        <v>1.4</v>
      </c>
      <c r="BT297" s="15">
        <f t="shared" si="159"/>
        <v>7968.3912</v>
      </c>
      <c r="BU297" s="12">
        <v>1</v>
      </c>
      <c r="BV297" s="12">
        <v>1597</v>
      </c>
      <c r="BW297" s="12">
        <v>1.72</v>
      </c>
      <c r="BX297" s="19">
        <f t="shared" si="160"/>
        <v>5.38388657214345</v>
      </c>
      <c r="BY297" s="20">
        <v>11872</v>
      </c>
      <c r="BZ297" s="12">
        <v>0.99</v>
      </c>
      <c r="CA297" s="12">
        <v>4.21</v>
      </c>
      <c r="CB297" s="9">
        <f t="shared" si="161"/>
        <v>5.1679</v>
      </c>
      <c r="CC297" s="10">
        <v>1.325</v>
      </c>
      <c r="CD297" s="20">
        <v>1.35</v>
      </c>
      <c r="CE297" s="21">
        <f t="shared" si="162"/>
        <v>506325.264011591</v>
      </c>
    </row>
    <row r="298" s="1" customFormat="1" customHeight="1" spans="5:83">
      <c r="E298" s="12">
        <v>1594</v>
      </c>
      <c r="F298" s="12">
        <v>2.64</v>
      </c>
      <c r="G298" s="13">
        <v>1.28</v>
      </c>
      <c r="H298" s="14">
        <v>1.4</v>
      </c>
      <c r="I298" s="15">
        <f t="shared" si="147"/>
        <v>7541.02272</v>
      </c>
      <c r="J298" s="12">
        <v>1</v>
      </c>
      <c r="K298" s="12">
        <v>1594</v>
      </c>
      <c r="L298" s="12">
        <v>1.36</v>
      </c>
      <c r="M298" s="19">
        <f t="shared" si="148"/>
        <v>5.02110183639399</v>
      </c>
      <c r="N298" s="20">
        <v>0</v>
      </c>
      <c r="O298" s="12">
        <v>0.99</v>
      </c>
      <c r="P298" s="12">
        <v>3.41</v>
      </c>
      <c r="Q298" s="9">
        <f t="shared" si="149"/>
        <v>4.3759</v>
      </c>
      <c r="R298" s="10">
        <v>1.325</v>
      </c>
      <c r="S298" s="20">
        <v>1.15</v>
      </c>
      <c r="T298" s="21">
        <f t="shared" si="150"/>
        <v>252470.352447532</v>
      </c>
      <c r="Z298" s="12">
        <v>1454</v>
      </c>
      <c r="AA298" s="12">
        <v>2.64</v>
      </c>
      <c r="AB298" s="13">
        <v>1.35</v>
      </c>
      <c r="AC298" s="14">
        <v>1.4</v>
      </c>
      <c r="AD298" s="15">
        <f t="shared" si="151"/>
        <v>7254.8784</v>
      </c>
      <c r="AE298" s="12">
        <v>1</v>
      </c>
      <c r="AF298" s="12">
        <v>1454</v>
      </c>
      <c r="AG298" s="12">
        <v>1.63</v>
      </c>
      <c r="AH298" s="19">
        <f t="shared" si="152"/>
        <v>5.15576722640417</v>
      </c>
      <c r="AI298" s="20">
        <v>11872</v>
      </c>
      <c r="AJ298" s="12">
        <v>0.99</v>
      </c>
      <c r="AK298" s="12">
        <v>3.41</v>
      </c>
      <c r="AL298" s="9">
        <f t="shared" si="153"/>
        <v>4.3759</v>
      </c>
      <c r="AM298" s="10">
        <v>1.325</v>
      </c>
      <c r="AN298" s="20">
        <v>1.15</v>
      </c>
      <c r="AO298" s="21">
        <f t="shared" si="154"/>
        <v>328564.506007086</v>
      </c>
      <c r="AU298" s="12">
        <v>1597</v>
      </c>
      <c r="AV298" s="12">
        <v>2.64</v>
      </c>
      <c r="AW298" s="13">
        <v>1.35</v>
      </c>
      <c r="AX298" s="14">
        <v>1.4</v>
      </c>
      <c r="AY298" s="15">
        <f t="shared" si="155"/>
        <v>7968.3912</v>
      </c>
      <c r="AZ298" s="12">
        <v>1</v>
      </c>
      <c r="BA298" s="12">
        <v>1597</v>
      </c>
      <c r="BB298" s="12">
        <v>1.63</v>
      </c>
      <c r="BC298" s="19">
        <f t="shared" si="156"/>
        <v>5.29388657214345</v>
      </c>
      <c r="BD298" s="20">
        <v>0</v>
      </c>
      <c r="BE298" s="12">
        <v>0.99</v>
      </c>
      <c r="BF298" s="12">
        <v>3.41</v>
      </c>
      <c r="BG298" s="9">
        <f t="shared" si="157"/>
        <v>4.3759</v>
      </c>
      <c r="BH298" s="10">
        <v>1.325</v>
      </c>
      <c r="BI298" s="22">
        <v>1.235</v>
      </c>
      <c r="BJ298" s="21">
        <f t="shared" si="158"/>
        <v>302061.589630892</v>
      </c>
      <c r="BP298" s="12">
        <v>1597</v>
      </c>
      <c r="BQ298" s="12">
        <v>2.64</v>
      </c>
      <c r="BR298" s="13">
        <v>1.35</v>
      </c>
      <c r="BS298" s="14">
        <v>1.4</v>
      </c>
      <c r="BT298" s="15">
        <f t="shared" si="159"/>
        <v>7968.3912</v>
      </c>
      <c r="BU298" s="12">
        <v>1</v>
      </c>
      <c r="BV298" s="12">
        <v>1597</v>
      </c>
      <c r="BW298" s="12">
        <v>1.72</v>
      </c>
      <c r="BX298" s="19">
        <f t="shared" si="160"/>
        <v>5.38388657214345</v>
      </c>
      <c r="BY298" s="20">
        <v>0</v>
      </c>
      <c r="BZ298" s="12">
        <v>0.99</v>
      </c>
      <c r="CA298" s="12">
        <v>4.21</v>
      </c>
      <c r="CB298" s="9">
        <f t="shared" si="161"/>
        <v>5.1679</v>
      </c>
      <c r="CC298" s="10">
        <v>1.325</v>
      </c>
      <c r="CD298" s="20">
        <v>1.35</v>
      </c>
      <c r="CE298" s="21">
        <f t="shared" si="162"/>
        <v>396579.532895591</v>
      </c>
    </row>
    <row r="299" s="1" customFormat="1" customHeight="1" spans="5:83">
      <c r="E299" s="12">
        <v>1594</v>
      </c>
      <c r="F299" s="12">
        <v>3.32</v>
      </c>
      <c r="G299" s="13">
        <v>1.28</v>
      </c>
      <c r="H299" s="14">
        <v>1.4</v>
      </c>
      <c r="I299" s="15">
        <f t="shared" si="147"/>
        <v>9483.40736</v>
      </c>
      <c r="J299" s="12">
        <v>1</v>
      </c>
      <c r="K299" s="12">
        <v>1594</v>
      </c>
      <c r="L299" s="12">
        <v>1.36</v>
      </c>
      <c r="M299" s="19">
        <f t="shared" si="148"/>
        <v>5.02110183639399</v>
      </c>
      <c r="N299" s="20">
        <v>0</v>
      </c>
      <c r="O299" s="12">
        <v>0.99</v>
      </c>
      <c r="P299" s="12">
        <v>3.41</v>
      </c>
      <c r="Q299" s="9">
        <f t="shared" si="149"/>
        <v>4.3759</v>
      </c>
      <c r="R299" s="10">
        <v>1.325</v>
      </c>
      <c r="S299" s="20">
        <v>1.15</v>
      </c>
      <c r="T299" s="21">
        <f t="shared" si="150"/>
        <v>317500.594744624</v>
      </c>
      <c r="Z299" s="12">
        <v>1454</v>
      </c>
      <c r="AA299" s="12">
        <v>3.32</v>
      </c>
      <c r="AB299" s="13">
        <v>1.35</v>
      </c>
      <c r="AC299" s="14">
        <v>1.4</v>
      </c>
      <c r="AD299" s="15">
        <f t="shared" si="151"/>
        <v>9123.5592</v>
      </c>
      <c r="AE299" s="12">
        <v>1</v>
      </c>
      <c r="AF299" s="12">
        <v>1454</v>
      </c>
      <c r="AG299" s="12">
        <v>1.63</v>
      </c>
      <c r="AH299" s="19">
        <f t="shared" si="152"/>
        <v>5.15576722640417</v>
      </c>
      <c r="AI299" s="20">
        <v>11872</v>
      </c>
      <c r="AJ299" s="12">
        <v>0.99</v>
      </c>
      <c r="AK299" s="12">
        <v>3.41</v>
      </c>
      <c r="AL299" s="9">
        <f t="shared" si="153"/>
        <v>4.3759</v>
      </c>
      <c r="AM299" s="10">
        <v>1.325</v>
      </c>
      <c r="AN299" s="20">
        <v>1.15</v>
      </c>
      <c r="AO299" s="21">
        <f t="shared" si="154"/>
        <v>392805.097684851</v>
      </c>
      <c r="AU299" s="12">
        <v>1597</v>
      </c>
      <c r="AV299" s="12">
        <v>3.32</v>
      </c>
      <c r="AW299" s="13">
        <v>1.35</v>
      </c>
      <c r="AX299" s="14">
        <v>1.4</v>
      </c>
      <c r="AY299" s="15">
        <f t="shared" si="155"/>
        <v>10020.8556</v>
      </c>
      <c r="AZ299" s="12">
        <v>1</v>
      </c>
      <c r="BA299" s="12">
        <v>1597</v>
      </c>
      <c r="BB299" s="12">
        <v>1.63</v>
      </c>
      <c r="BC299" s="19">
        <f t="shared" si="156"/>
        <v>5.29388657214345</v>
      </c>
      <c r="BD299" s="20">
        <v>0</v>
      </c>
      <c r="BE299" s="12">
        <v>0.99</v>
      </c>
      <c r="BF299" s="12">
        <v>3.41</v>
      </c>
      <c r="BG299" s="9">
        <f t="shared" si="157"/>
        <v>4.3759</v>
      </c>
      <c r="BH299" s="10">
        <v>1.325</v>
      </c>
      <c r="BI299" s="22">
        <v>1.235</v>
      </c>
      <c r="BJ299" s="21">
        <f t="shared" si="158"/>
        <v>379865.332414607</v>
      </c>
      <c r="BP299" s="12">
        <v>1597</v>
      </c>
      <c r="BQ299" s="12">
        <v>3.32</v>
      </c>
      <c r="BR299" s="13">
        <v>1.35</v>
      </c>
      <c r="BS299" s="14">
        <v>1.4</v>
      </c>
      <c r="BT299" s="15">
        <f t="shared" si="159"/>
        <v>10020.8556</v>
      </c>
      <c r="BU299" s="12">
        <v>1</v>
      </c>
      <c r="BV299" s="12">
        <v>1597</v>
      </c>
      <c r="BW299" s="12">
        <v>1.72</v>
      </c>
      <c r="BX299" s="19">
        <f t="shared" si="160"/>
        <v>5.38388657214345</v>
      </c>
      <c r="BY299" s="20">
        <v>0</v>
      </c>
      <c r="BZ299" s="12">
        <v>0.99</v>
      </c>
      <c r="CA299" s="12">
        <v>4.21</v>
      </c>
      <c r="CB299" s="9">
        <f t="shared" si="161"/>
        <v>5.1679</v>
      </c>
      <c r="CC299" s="10">
        <v>1.325</v>
      </c>
      <c r="CD299" s="20">
        <v>1.35</v>
      </c>
      <c r="CE299" s="21">
        <f t="shared" si="162"/>
        <v>498728.806520213</v>
      </c>
    </row>
    <row r="300" s="1" customFormat="1" customHeight="1" spans="5:83">
      <c r="E300" s="12">
        <v>1594</v>
      </c>
      <c r="F300" s="12">
        <v>1.45</v>
      </c>
      <c r="G300" s="13">
        <v>1.28</v>
      </c>
      <c r="H300" s="14">
        <v>1.4</v>
      </c>
      <c r="I300" s="15">
        <f t="shared" si="147"/>
        <v>4141.8496</v>
      </c>
      <c r="J300" s="12">
        <v>1</v>
      </c>
      <c r="K300" s="12">
        <v>1594</v>
      </c>
      <c r="L300" s="12">
        <v>1.36</v>
      </c>
      <c r="M300" s="19">
        <f t="shared" si="148"/>
        <v>5.02110183639399</v>
      </c>
      <c r="N300" s="20">
        <v>0</v>
      </c>
      <c r="O300" s="12">
        <v>0.99</v>
      </c>
      <c r="P300" s="12">
        <v>3.41</v>
      </c>
      <c r="Q300" s="9">
        <f t="shared" si="149"/>
        <v>4.3759</v>
      </c>
      <c r="R300" s="10">
        <v>1.325</v>
      </c>
      <c r="S300" s="20">
        <v>1.15</v>
      </c>
      <c r="T300" s="21">
        <f t="shared" si="150"/>
        <v>138667.428427622</v>
      </c>
      <c r="Z300" s="12">
        <v>1454</v>
      </c>
      <c r="AA300" s="12">
        <v>1.45</v>
      </c>
      <c r="AB300" s="13">
        <v>1.35</v>
      </c>
      <c r="AC300" s="14">
        <v>1.4</v>
      </c>
      <c r="AD300" s="15">
        <f t="shared" si="151"/>
        <v>3984.687</v>
      </c>
      <c r="AE300" s="12">
        <v>1</v>
      </c>
      <c r="AF300" s="12">
        <v>1454</v>
      </c>
      <c r="AG300" s="12">
        <v>1.63</v>
      </c>
      <c r="AH300" s="19">
        <f t="shared" si="152"/>
        <v>5.15576722640417</v>
      </c>
      <c r="AI300" s="20">
        <v>11872</v>
      </c>
      <c r="AJ300" s="12">
        <v>0.99</v>
      </c>
      <c r="AK300" s="12">
        <v>3.41</v>
      </c>
      <c r="AL300" s="9">
        <f t="shared" si="153"/>
        <v>4.3759</v>
      </c>
      <c r="AM300" s="10">
        <v>1.325</v>
      </c>
      <c r="AN300" s="20">
        <v>1.15</v>
      </c>
      <c r="AO300" s="21">
        <f t="shared" si="154"/>
        <v>216143.470570998</v>
      </c>
      <c r="AU300" s="12">
        <v>1597</v>
      </c>
      <c r="AV300" s="12">
        <v>1.45</v>
      </c>
      <c r="AW300" s="13">
        <v>1.35</v>
      </c>
      <c r="AX300" s="14">
        <v>1.4</v>
      </c>
      <c r="AY300" s="15">
        <f t="shared" si="155"/>
        <v>4376.5785</v>
      </c>
      <c r="AZ300" s="12">
        <v>1</v>
      </c>
      <c r="BA300" s="12">
        <v>1597</v>
      </c>
      <c r="BB300" s="12">
        <v>1.63</v>
      </c>
      <c r="BC300" s="19">
        <f t="shared" si="156"/>
        <v>5.29388657214345</v>
      </c>
      <c r="BD300" s="20">
        <v>0</v>
      </c>
      <c r="BE300" s="12">
        <v>0.99</v>
      </c>
      <c r="BF300" s="12">
        <v>3.41</v>
      </c>
      <c r="BG300" s="9">
        <f t="shared" si="157"/>
        <v>4.3759</v>
      </c>
      <c r="BH300" s="10">
        <v>1.325</v>
      </c>
      <c r="BI300" s="22">
        <v>1.235</v>
      </c>
      <c r="BJ300" s="21">
        <f t="shared" si="158"/>
        <v>165905.039759392</v>
      </c>
      <c r="BP300" s="12">
        <v>1597</v>
      </c>
      <c r="BQ300" s="12">
        <v>1.45</v>
      </c>
      <c r="BR300" s="13">
        <v>1.35</v>
      </c>
      <c r="BS300" s="14">
        <v>1.4</v>
      </c>
      <c r="BT300" s="15">
        <f t="shared" si="159"/>
        <v>4376.5785</v>
      </c>
      <c r="BU300" s="12">
        <v>1</v>
      </c>
      <c r="BV300" s="12">
        <v>1597</v>
      </c>
      <c r="BW300" s="12">
        <v>1.72</v>
      </c>
      <c r="BX300" s="19">
        <f t="shared" si="160"/>
        <v>5.38388657214345</v>
      </c>
      <c r="BY300" s="20">
        <v>0</v>
      </c>
      <c r="BZ300" s="12">
        <v>0.99</v>
      </c>
      <c r="CA300" s="12">
        <v>4.21</v>
      </c>
      <c r="CB300" s="9">
        <f t="shared" si="161"/>
        <v>5.1679</v>
      </c>
      <c r="CC300" s="10">
        <v>1.325</v>
      </c>
      <c r="CD300" s="20">
        <v>1.35</v>
      </c>
      <c r="CE300" s="21">
        <f t="shared" si="162"/>
        <v>217818.304052503</v>
      </c>
    </row>
    <row r="301" s="1" customFormat="1" customHeight="1" spans="5:83">
      <c r="E301" s="12">
        <v>1594</v>
      </c>
      <c r="F301" s="12">
        <v>1.8</v>
      </c>
      <c r="G301" s="13">
        <v>1.28</v>
      </c>
      <c r="H301" s="14">
        <v>1.4</v>
      </c>
      <c r="I301" s="15">
        <f t="shared" si="147"/>
        <v>5141.6064</v>
      </c>
      <c r="J301" s="12">
        <v>1</v>
      </c>
      <c r="K301" s="12">
        <v>1594</v>
      </c>
      <c r="L301" s="12">
        <v>1.36</v>
      </c>
      <c r="M301" s="19">
        <f t="shared" si="148"/>
        <v>5.02110183639399</v>
      </c>
      <c r="N301" s="20">
        <v>0</v>
      </c>
      <c r="O301" s="12">
        <v>0.99</v>
      </c>
      <c r="P301" s="12">
        <v>3.41</v>
      </c>
      <c r="Q301" s="9">
        <f t="shared" si="149"/>
        <v>4.3759</v>
      </c>
      <c r="R301" s="10">
        <v>1.325</v>
      </c>
      <c r="S301" s="20">
        <v>1.15</v>
      </c>
      <c r="T301" s="21">
        <f t="shared" si="150"/>
        <v>172138.876668772</v>
      </c>
      <c r="Z301" s="12">
        <v>1454</v>
      </c>
      <c r="AA301" s="12">
        <v>1.8</v>
      </c>
      <c r="AB301" s="13">
        <v>1.35</v>
      </c>
      <c r="AC301" s="14">
        <v>1.4</v>
      </c>
      <c r="AD301" s="15">
        <f t="shared" si="151"/>
        <v>4946.508</v>
      </c>
      <c r="AE301" s="12">
        <v>1</v>
      </c>
      <c r="AF301" s="12">
        <v>1454</v>
      </c>
      <c r="AG301" s="12">
        <v>1.63</v>
      </c>
      <c r="AH301" s="19">
        <f t="shared" si="152"/>
        <v>5.15576722640417</v>
      </c>
      <c r="AI301" s="20">
        <v>11872</v>
      </c>
      <c r="AJ301" s="12">
        <v>0.99</v>
      </c>
      <c r="AK301" s="12">
        <v>3.41</v>
      </c>
      <c r="AL301" s="9">
        <f t="shared" si="153"/>
        <v>4.3759</v>
      </c>
      <c r="AM301" s="10">
        <v>1.325</v>
      </c>
      <c r="AN301" s="20">
        <v>1.15</v>
      </c>
      <c r="AO301" s="21">
        <f t="shared" si="154"/>
        <v>249208.480993377</v>
      </c>
      <c r="AU301" s="12">
        <v>1597</v>
      </c>
      <c r="AV301" s="12">
        <v>1.8</v>
      </c>
      <c r="AW301" s="13">
        <v>1.35</v>
      </c>
      <c r="AX301" s="14">
        <v>1.4</v>
      </c>
      <c r="AY301" s="15">
        <f t="shared" si="155"/>
        <v>5432.994</v>
      </c>
      <c r="AZ301" s="12">
        <v>1</v>
      </c>
      <c r="BA301" s="12">
        <v>1597</v>
      </c>
      <c r="BB301" s="12">
        <v>1.63</v>
      </c>
      <c r="BC301" s="19">
        <f t="shared" si="156"/>
        <v>5.29388657214345</v>
      </c>
      <c r="BD301" s="20">
        <v>0</v>
      </c>
      <c r="BE301" s="12">
        <v>0.99</v>
      </c>
      <c r="BF301" s="12">
        <v>3.41</v>
      </c>
      <c r="BG301" s="9">
        <f t="shared" si="157"/>
        <v>4.3759</v>
      </c>
      <c r="BH301" s="10">
        <v>1.325</v>
      </c>
      <c r="BI301" s="22">
        <v>1.235</v>
      </c>
      <c r="BJ301" s="21">
        <f t="shared" si="158"/>
        <v>205951.083839245</v>
      </c>
      <c r="BP301" s="12">
        <v>1597</v>
      </c>
      <c r="BQ301" s="12">
        <v>1.8</v>
      </c>
      <c r="BR301" s="13">
        <v>1.35</v>
      </c>
      <c r="BS301" s="14">
        <v>1.4</v>
      </c>
      <c r="BT301" s="15">
        <f t="shared" si="159"/>
        <v>5432.994</v>
      </c>
      <c r="BU301" s="12">
        <v>1</v>
      </c>
      <c r="BV301" s="12">
        <v>1597</v>
      </c>
      <c r="BW301" s="12">
        <v>1.72</v>
      </c>
      <c r="BX301" s="19">
        <f t="shared" si="160"/>
        <v>5.38388657214345</v>
      </c>
      <c r="BY301" s="20">
        <v>0</v>
      </c>
      <c r="BZ301" s="12">
        <v>0.99</v>
      </c>
      <c r="CA301" s="12">
        <v>4.21</v>
      </c>
      <c r="CB301" s="9">
        <f t="shared" si="161"/>
        <v>5.1679</v>
      </c>
      <c r="CC301" s="10">
        <v>1.325</v>
      </c>
      <c r="CD301" s="20">
        <v>1.35</v>
      </c>
      <c r="CE301" s="21">
        <f t="shared" si="162"/>
        <v>270395.136065175</v>
      </c>
    </row>
    <row r="302" s="1" customFormat="1" customHeight="1" spans="5:83">
      <c r="E302" s="12">
        <v>1594</v>
      </c>
      <c r="F302" s="12">
        <v>2.64</v>
      </c>
      <c r="G302" s="13">
        <v>1.28</v>
      </c>
      <c r="H302" s="14">
        <v>1.4</v>
      </c>
      <c r="I302" s="15">
        <f t="shared" si="147"/>
        <v>7541.02272</v>
      </c>
      <c r="J302" s="12">
        <v>1</v>
      </c>
      <c r="K302" s="12">
        <v>1594</v>
      </c>
      <c r="L302" s="12">
        <v>1.36</v>
      </c>
      <c r="M302" s="19">
        <f t="shared" si="148"/>
        <v>5.02110183639399</v>
      </c>
      <c r="N302" s="20">
        <v>0</v>
      </c>
      <c r="O302" s="12">
        <v>0.99</v>
      </c>
      <c r="P302" s="12">
        <v>3.41</v>
      </c>
      <c r="Q302" s="9">
        <f t="shared" si="149"/>
        <v>4.3759</v>
      </c>
      <c r="R302" s="10">
        <v>1.325</v>
      </c>
      <c r="S302" s="20">
        <v>1.15</v>
      </c>
      <c r="T302" s="21">
        <f t="shared" si="150"/>
        <v>252470.352447532</v>
      </c>
      <c r="Z302" s="12">
        <v>1454</v>
      </c>
      <c r="AA302" s="12">
        <v>2.64</v>
      </c>
      <c r="AB302" s="13">
        <v>1.35</v>
      </c>
      <c r="AC302" s="14">
        <v>1.4</v>
      </c>
      <c r="AD302" s="15">
        <f t="shared" si="151"/>
        <v>7254.8784</v>
      </c>
      <c r="AE302" s="12">
        <v>1</v>
      </c>
      <c r="AF302" s="12">
        <v>1454</v>
      </c>
      <c r="AG302" s="12">
        <v>1.63</v>
      </c>
      <c r="AH302" s="19">
        <f t="shared" si="152"/>
        <v>5.15576722640417</v>
      </c>
      <c r="AI302" s="20">
        <v>11872</v>
      </c>
      <c r="AJ302" s="12">
        <v>0.99</v>
      </c>
      <c r="AK302" s="12">
        <v>3.41</v>
      </c>
      <c r="AL302" s="9">
        <f t="shared" si="153"/>
        <v>4.3759</v>
      </c>
      <c r="AM302" s="10">
        <v>1.325</v>
      </c>
      <c r="AN302" s="20">
        <v>1.15</v>
      </c>
      <c r="AO302" s="21">
        <f t="shared" si="154"/>
        <v>328564.506007086</v>
      </c>
      <c r="AU302" s="12">
        <v>1597</v>
      </c>
      <c r="AV302" s="12">
        <v>2.64</v>
      </c>
      <c r="AW302" s="13">
        <v>1.35</v>
      </c>
      <c r="AX302" s="14">
        <v>1.4</v>
      </c>
      <c r="AY302" s="15">
        <f t="shared" si="155"/>
        <v>7968.3912</v>
      </c>
      <c r="AZ302" s="12">
        <v>1</v>
      </c>
      <c r="BA302" s="12">
        <v>1597</v>
      </c>
      <c r="BB302" s="12">
        <v>1.63</v>
      </c>
      <c r="BC302" s="19">
        <f t="shared" si="156"/>
        <v>5.29388657214345</v>
      </c>
      <c r="BD302" s="20">
        <v>0</v>
      </c>
      <c r="BE302" s="12">
        <v>0.99</v>
      </c>
      <c r="BF302" s="12">
        <v>3.41</v>
      </c>
      <c r="BG302" s="9">
        <f t="shared" si="157"/>
        <v>4.3759</v>
      </c>
      <c r="BH302" s="10">
        <v>1.325</v>
      </c>
      <c r="BI302" s="22">
        <v>1.235</v>
      </c>
      <c r="BJ302" s="21">
        <f t="shared" si="158"/>
        <v>302061.589630892</v>
      </c>
      <c r="BP302" s="12">
        <v>1597</v>
      </c>
      <c r="BQ302" s="12">
        <v>2.64</v>
      </c>
      <c r="BR302" s="13">
        <v>1.35</v>
      </c>
      <c r="BS302" s="14">
        <v>1.4</v>
      </c>
      <c r="BT302" s="15">
        <f t="shared" si="159"/>
        <v>7968.3912</v>
      </c>
      <c r="BU302" s="12">
        <v>1</v>
      </c>
      <c r="BV302" s="12">
        <v>1597</v>
      </c>
      <c r="BW302" s="12">
        <v>1.72</v>
      </c>
      <c r="BX302" s="19">
        <f t="shared" si="160"/>
        <v>5.38388657214345</v>
      </c>
      <c r="BY302" s="20">
        <v>0</v>
      </c>
      <c r="BZ302" s="12">
        <v>0.99</v>
      </c>
      <c r="CA302" s="12">
        <v>4.21</v>
      </c>
      <c r="CB302" s="9">
        <f t="shared" si="161"/>
        <v>5.1679</v>
      </c>
      <c r="CC302" s="10">
        <v>1.325</v>
      </c>
      <c r="CD302" s="20">
        <v>1.35</v>
      </c>
      <c r="CE302" s="21">
        <f t="shared" si="162"/>
        <v>396579.532895591</v>
      </c>
    </row>
    <row r="303" s="1" customFormat="1" customHeight="1" spans="5:83">
      <c r="E303" s="12">
        <v>1594</v>
      </c>
      <c r="F303" s="12">
        <v>2.64</v>
      </c>
      <c r="G303" s="13">
        <v>1.28</v>
      </c>
      <c r="H303" s="14">
        <v>1.4</v>
      </c>
      <c r="I303" s="15">
        <f t="shared" si="147"/>
        <v>7541.02272</v>
      </c>
      <c r="J303" s="12">
        <v>1</v>
      </c>
      <c r="K303" s="12">
        <v>1594</v>
      </c>
      <c r="L303" s="12">
        <v>1.36</v>
      </c>
      <c r="M303" s="19">
        <f t="shared" si="148"/>
        <v>5.02110183639399</v>
      </c>
      <c r="N303" s="20">
        <v>0</v>
      </c>
      <c r="O303" s="12">
        <v>0.99</v>
      </c>
      <c r="P303" s="12">
        <v>3.41</v>
      </c>
      <c r="Q303" s="9">
        <f t="shared" si="149"/>
        <v>4.3759</v>
      </c>
      <c r="R303" s="10">
        <v>1.325</v>
      </c>
      <c r="S303" s="20">
        <v>1.15</v>
      </c>
      <c r="T303" s="21">
        <f t="shared" si="150"/>
        <v>252470.352447532</v>
      </c>
      <c r="Z303" s="12">
        <v>1454</v>
      </c>
      <c r="AA303" s="12">
        <v>2.64</v>
      </c>
      <c r="AB303" s="13">
        <v>1.35</v>
      </c>
      <c r="AC303" s="14">
        <v>1.4</v>
      </c>
      <c r="AD303" s="15">
        <f t="shared" si="151"/>
        <v>7254.8784</v>
      </c>
      <c r="AE303" s="12">
        <v>1</v>
      </c>
      <c r="AF303" s="12">
        <v>1454</v>
      </c>
      <c r="AG303" s="12">
        <v>1.63</v>
      </c>
      <c r="AH303" s="19">
        <f t="shared" si="152"/>
        <v>5.15576722640417</v>
      </c>
      <c r="AI303" s="20">
        <v>0</v>
      </c>
      <c r="AJ303" s="12">
        <v>0.99</v>
      </c>
      <c r="AK303" s="12">
        <v>3.41</v>
      </c>
      <c r="AL303" s="9">
        <f t="shared" si="153"/>
        <v>4.3759</v>
      </c>
      <c r="AM303" s="10">
        <v>1.325</v>
      </c>
      <c r="AN303" s="20">
        <v>1.15</v>
      </c>
      <c r="AO303" s="21">
        <f t="shared" si="154"/>
        <v>249404.650043086</v>
      </c>
      <c r="AU303" s="12">
        <v>1597</v>
      </c>
      <c r="AV303" s="12">
        <v>2.64</v>
      </c>
      <c r="AW303" s="13">
        <v>1.35</v>
      </c>
      <c r="AX303" s="14">
        <v>1.4</v>
      </c>
      <c r="AY303" s="15">
        <f t="shared" si="155"/>
        <v>7968.3912</v>
      </c>
      <c r="AZ303" s="12">
        <v>1</v>
      </c>
      <c r="BA303" s="12">
        <v>1597</v>
      </c>
      <c r="BB303" s="12">
        <v>1.63</v>
      </c>
      <c r="BC303" s="19">
        <f t="shared" si="156"/>
        <v>5.29388657214345</v>
      </c>
      <c r="BD303" s="20">
        <v>0</v>
      </c>
      <c r="BE303" s="12">
        <v>0.99</v>
      </c>
      <c r="BF303" s="12">
        <v>3.41</v>
      </c>
      <c r="BG303" s="9">
        <f t="shared" si="157"/>
        <v>4.3759</v>
      </c>
      <c r="BH303" s="10">
        <v>1.325</v>
      </c>
      <c r="BI303" s="22">
        <v>1.235</v>
      </c>
      <c r="BJ303" s="21">
        <f t="shared" si="158"/>
        <v>302061.589630892</v>
      </c>
      <c r="BP303" s="12">
        <v>1597</v>
      </c>
      <c r="BQ303" s="12">
        <v>2.64</v>
      </c>
      <c r="BR303" s="13">
        <v>1.35</v>
      </c>
      <c r="BS303" s="14">
        <v>1.4</v>
      </c>
      <c r="BT303" s="15">
        <f t="shared" si="159"/>
        <v>7968.3912</v>
      </c>
      <c r="BU303" s="12">
        <v>1</v>
      </c>
      <c r="BV303" s="12">
        <v>1597</v>
      </c>
      <c r="BW303" s="12">
        <v>1.72</v>
      </c>
      <c r="BX303" s="19">
        <f t="shared" si="160"/>
        <v>5.38388657214345</v>
      </c>
      <c r="BY303" s="20">
        <v>0</v>
      </c>
      <c r="BZ303" s="12">
        <v>0.99</v>
      </c>
      <c r="CA303" s="12">
        <v>4.21</v>
      </c>
      <c r="CB303" s="9">
        <f t="shared" si="161"/>
        <v>5.1679</v>
      </c>
      <c r="CC303" s="10">
        <v>1.325</v>
      </c>
      <c r="CD303" s="20">
        <v>1.35</v>
      </c>
      <c r="CE303" s="21">
        <f t="shared" si="162"/>
        <v>396579.532895591</v>
      </c>
    </row>
    <row r="304" s="1" customFormat="1" customHeight="1" spans="5:83">
      <c r="E304" s="12">
        <v>1594</v>
      </c>
      <c r="F304" s="12">
        <v>3.32</v>
      </c>
      <c r="G304" s="13">
        <v>1.28</v>
      </c>
      <c r="H304" s="14">
        <v>1.4</v>
      </c>
      <c r="I304" s="15">
        <f t="shared" si="147"/>
        <v>9483.40736</v>
      </c>
      <c r="J304" s="12">
        <v>1</v>
      </c>
      <c r="K304" s="12">
        <v>1594</v>
      </c>
      <c r="L304" s="12">
        <v>1.36</v>
      </c>
      <c r="M304" s="19">
        <f t="shared" si="148"/>
        <v>5.02110183639399</v>
      </c>
      <c r="N304" s="20">
        <v>0</v>
      </c>
      <c r="O304" s="12">
        <v>0.99</v>
      </c>
      <c r="P304" s="12">
        <v>3.41</v>
      </c>
      <c r="Q304" s="9">
        <f t="shared" si="149"/>
        <v>4.3759</v>
      </c>
      <c r="R304" s="10">
        <v>1.325</v>
      </c>
      <c r="S304" s="20">
        <v>1.15</v>
      </c>
      <c r="T304" s="21">
        <f t="shared" si="150"/>
        <v>317500.594744624</v>
      </c>
      <c r="Z304" s="12">
        <v>1454</v>
      </c>
      <c r="AA304" s="12">
        <v>3.32</v>
      </c>
      <c r="AB304" s="13">
        <v>1.35</v>
      </c>
      <c r="AC304" s="14">
        <v>1.4</v>
      </c>
      <c r="AD304" s="15">
        <f t="shared" si="151"/>
        <v>9123.5592</v>
      </c>
      <c r="AE304" s="12">
        <v>1</v>
      </c>
      <c r="AF304" s="12">
        <v>1454</v>
      </c>
      <c r="AG304" s="12">
        <v>1.63</v>
      </c>
      <c r="AH304" s="19">
        <f t="shared" si="152"/>
        <v>5.15576722640417</v>
      </c>
      <c r="AI304" s="20">
        <v>0</v>
      </c>
      <c r="AJ304" s="12">
        <v>0.99</v>
      </c>
      <c r="AK304" s="12">
        <v>3.41</v>
      </c>
      <c r="AL304" s="9">
        <f t="shared" si="153"/>
        <v>4.3759</v>
      </c>
      <c r="AM304" s="10">
        <v>1.325</v>
      </c>
      <c r="AN304" s="20">
        <v>1.15</v>
      </c>
      <c r="AO304" s="21">
        <f t="shared" si="154"/>
        <v>313645.241720851</v>
      </c>
      <c r="AU304" s="12">
        <v>1597</v>
      </c>
      <c r="AV304" s="12">
        <v>3.32</v>
      </c>
      <c r="AW304" s="13">
        <v>1.35</v>
      </c>
      <c r="AX304" s="14">
        <v>1.4</v>
      </c>
      <c r="AY304" s="15">
        <f t="shared" si="155"/>
        <v>10020.8556</v>
      </c>
      <c r="AZ304" s="12">
        <v>1</v>
      </c>
      <c r="BA304" s="12">
        <v>1597</v>
      </c>
      <c r="BB304" s="12">
        <v>1.63</v>
      </c>
      <c r="BC304" s="19">
        <f t="shared" si="156"/>
        <v>5.29388657214345</v>
      </c>
      <c r="BD304" s="20">
        <v>0</v>
      </c>
      <c r="BE304" s="12">
        <v>0.99</v>
      </c>
      <c r="BF304" s="12">
        <v>3.41</v>
      </c>
      <c r="BG304" s="9">
        <f t="shared" si="157"/>
        <v>4.3759</v>
      </c>
      <c r="BH304" s="10">
        <v>1.325</v>
      </c>
      <c r="BI304" s="22">
        <v>1.235</v>
      </c>
      <c r="BJ304" s="21">
        <f t="shared" si="158"/>
        <v>379865.332414607</v>
      </c>
      <c r="BP304" s="12">
        <v>1597</v>
      </c>
      <c r="BQ304" s="12">
        <v>3.32</v>
      </c>
      <c r="BR304" s="13">
        <v>1.35</v>
      </c>
      <c r="BS304" s="14">
        <v>1.4</v>
      </c>
      <c r="BT304" s="15">
        <f t="shared" si="159"/>
        <v>10020.8556</v>
      </c>
      <c r="BU304" s="12">
        <v>1</v>
      </c>
      <c r="BV304" s="12">
        <v>1597</v>
      </c>
      <c r="BW304" s="12">
        <v>1.72</v>
      </c>
      <c r="BX304" s="19">
        <f t="shared" si="160"/>
        <v>5.38388657214345</v>
      </c>
      <c r="BY304" s="20">
        <v>0</v>
      </c>
      <c r="BZ304" s="12">
        <v>0.99</v>
      </c>
      <c r="CA304" s="12">
        <v>4.21</v>
      </c>
      <c r="CB304" s="9">
        <f t="shared" si="161"/>
        <v>5.1679</v>
      </c>
      <c r="CC304" s="10">
        <v>1.325</v>
      </c>
      <c r="CD304" s="20">
        <v>1.35</v>
      </c>
      <c r="CE304" s="21">
        <f t="shared" si="162"/>
        <v>498728.806520213</v>
      </c>
    </row>
    <row r="305" s="1" customFormat="1" customHeight="1" spans="5:83">
      <c r="E305" s="12">
        <v>1594</v>
      </c>
      <c r="F305" s="12">
        <v>1.45</v>
      </c>
      <c r="G305" s="13">
        <v>1.28</v>
      </c>
      <c r="H305" s="14">
        <v>1.4</v>
      </c>
      <c r="I305" s="15">
        <f t="shared" si="147"/>
        <v>4141.8496</v>
      </c>
      <c r="J305" s="12">
        <v>1</v>
      </c>
      <c r="K305" s="12">
        <v>1594</v>
      </c>
      <c r="L305" s="12">
        <v>1.36</v>
      </c>
      <c r="M305" s="19">
        <f t="shared" si="148"/>
        <v>5.02110183639399</v>
      </c>
      <c r="N305" s="20">
        <v>0</v>
      </c>
      <c r="O305" s="12">
        <v>0.99</v>
      </c>
      <c r="P305" s="12">
        <v>3.41</v>
      </c>
      <c r="Q305" s="9">
        <f t="shared" si="149"/>
        <v>4.3759</v>
      </c>
      <c r="R305" s="10">
        <v>1.325</v>
      </c>
      <c r="S305" s="20">
        <v>1.15</v>
      </c>
      <c r="T305" s="21">
        <f t="shared" si="150"/>
        <v>138667.428427622</v>
      </c>
      <c r="Z305" s="12">
        <v>1454</v>
      </c>
      <c r="AA305" s="12">
        <v>1.45</v>
      </c>
      <c r="AB305" s="13">
        <v>1.35</v>
      </c>
      <c r="AC305" s="14">
        <v>1.4</v>
      </c>
      <c r="AD305" s="15">
        <f t="shared" si="151"/>
        <v>3984.687</v>
      </c>
      <c r="AE305" s="12">
        <v>1</v>
      </c>
      <c r="AF305" s="12">
        <v>1454</v>
      </c>
      <c r="AG305" s="12">
        <v>1.63</v>
      </c>
      <c r="AH305" s="19">
        <f t="shared" si="152"/>
        <v>5.15576722640417</v>
      </c>
      <c r="AI305" s="20">
        <v>0</v>
      </c>
      <c r="AJ305" s="12">
        <v>0.99</v>
      </c>
      <c r="AK305" s="12">
        <v>3.41</v>
      </c>
      <c r="AL305" s="9">
        <f t="shared" si="153"/>
        <v>4.3759</v>
      </c>
      <c r="AM305" s="10">
        <v>1.325</v>
      </c>
      <c r="AN305" s="20">
        <v>1.15</v>
      </c>
      <c r="AO305" s="21">
        <f t="shared" si="154"/>
        <v>136983.614606998</v>
      </c>
      <c r="AU305" s="12">
        <v>1597</v>
      </c>
      <c r="AV305" s="12">
        <v>1.45</v>
      </c>
      <c r="AW305" s="13">
        <v>1.35</v>
      </c>
      <c r="AX305" s="14">
        <v>1.4</v>
      </c>
      <c r="AY305" s="15">
        <f t="shared" si="155"/>
        <v>4376.5785</v>
      </c>
      <c r="AZ305" s="12">
        <v>1</v>
      </c>
      <c r="BA305" s="12">
        <v>1597</v>
      </c>
      <c r="BB305" s="12">
        <v>1.63</v>
      </c>
      <c r="BC305" s="19">
        <f t="shared" si="156"/>
        <v>5.29388657214345</v>
      </c>
      <c r="BD305" s="20">
        <v>0</v>
      </c>
      <c r="BE305" s="12">
        <v>0.99</v>
      </c>
      <c r="BF305" s="12">
        <v>3.41</v>
      </c>
      <c r="BG305" s="9">
        <f t="shared" si="157"/>
        <v>4.3759</v>
      </c>
      <c r="BH305" s="10">
        <v>1.325</v>
      </c>
      <c r="BI305" s="22">
        <v>1.235</v>
      </c>
      <c r="BJ305" s="21">
        <f t="shared" si="158"/>
        <v>165905.039759392</v>
      </c>
      <c r="BP305" s="12">
        <v>1597</v>
      </c>
      <c r="BQ305" s="12">
        <v>1.45</v>
      </c>
      <c r="BR305" s="13">
        <v>1.35</v>
      </c>
      <c r="BS305" s="14">
        <v>1.4</v>
      </c>
      <c r="BT305" s="15">
        <f t="shared" si="159"/>
        <v>4376.5785</v>
      </c>
      <c r="BU305" s="12">
        <v>1</v>
      </c>
      <c r="BV305" s="12">
        <v>1597</v>
      </c>
      <c r="BW305" s="12">
        <v>1.72</v>
      </c>
      <c r="BX305" s="19">
        <f t="shared" si="160"/>
        <v>5.38388657214345</v>
      </c>
      <c r="BY305" s="20">
        <v>0</v>
      </c>
      <c r="BZ305" s="12">
        <v>0.99</v>
      </c>
      <c r="CA305" s="12">
        <v>4.21</v>
      </c>
      <c r="CB305" s="9">
        <f t="shared" si="161"/>
        <v>5.1679</v>
      </c>
      <c r="CC305" s="10">
        <v>1.325</v>
      </c>
      <c r="CD305" s="20">
        <v>1.35</v>
      </c>
      <c r="CE305" s="21">
        <f t="shared" si="162"/>
        <v>217818.304052503</v>
      </c>
    </row>
    <row r="306" s="1" customFormat="1" customHeight="1" spans="5:83">
      <c r="E306" s="12">
        <v>1594</v>
      </c>
      <c r="F306" s="12">
        <v>1.8</v>
      </c>
      <c r="G306" s="13">
        <v>1.28</v>
      </c>
      <c r="H306" s="14">
        <v>1.4</v>
      </c>
      <c r="I306" s="15">
        <f t="shared" si="147"/>
        <v>5141.6064</v>
      </c>
      <c r="J306" s="12">
        <v>1</v>
      </c>
      <c r="K306" s="12">
        <v>1594</v>
      </c>
      <c r="L306" s="12">
        <v>1.36</v>
      </c>
      <c r="M306" s="19">
        <f t="shared" si="148"/>
        <v>5.02110183639399</v>
      </c>
      <c r="N306" s="20">
        <v>0</v>
      </c>
      <c r="O306" s="12">
        <v>0.99</v>
      </c>
      <c r="P306" s="12">
        <v>3.41</v>
      </c>
      <c r="Q306" s="9">
        <f t="shared" si="149"/>
        <v>4.3759</v>
      </c>
      <c r="R306" s="10">
        <v>1.325</v>
      </c>
      <c r="S306" s="20">
        <v>1.15</v>
      </c>
      <c r="T306" s="21">
        <f t="shared" si="150"/>
        <v>172138.876668772</v>
      </c>
      <c r="Z306" s="12">
        <v>1454</v>
      </c>
      <c r="AA306" s="12">
        <v>1.8</v>
      </c>
      <c r="AB306" s="13">
        <v>1.35</v>
      </c>
      <c r="AC306" s="14">
        <v>1.4</v>
      </c>
      <c r="AD306" s="15">
        <f t="shared" si="151"/>
        <v>4946.508</v>
      </c>
      <c r="AE306" s="12">
        <v>1</v>
      </c>
      <c r="AF306" s="12">
        <v>1454</v>
      </c>
      <c r="AG306" s="12">
        <v>1.63</v>
      </c>
      <c r="AH306" s="19">
        <f t="shared" si="152"/>
        <v>5.15576722640417</v>
      </c>
      <c r="AI306" s="20">
        <v>0</v>
      </c>
      <c r="AJ306" s="12">
        <v>0.99</v>
      </c>
      <c r="AK306" s="12">
        <v>3.41</v>
      </c>
      <c r="AL306" s="9">
        <f t="shared" si="153"/>
        <v>4.3759</v>
      </c>
      <c r="AM306" s="10">
        <v>1.325</v>
      </c>
      <c r="AN306" s="20">
        <v>1.15</v>
      </c>
      <c r="AO306" s="21">
        <f t="shared" si="154"/>
        <v>170048.625029377</v>
      </c>
      <c r="AU306" s="12">
        <v>1597</v>
      </c>
      <c r="AV306" s="12">
        <v>1.8</v>
      </c>
      <c r="AW306" s="13">
        <v>1.35</v>
      </c>
      <c r="AX306" s="14">
        <v>1.4</v>
      </c>
      <c r="AY306" s="15">
        <f t="shared" si="155"/>
        <v>5432.994</v>
      </c>
      <c r="AZ306" s="12">
        <v>1</v>
      </c>
      <c r="BA306" s="12">
        <v>1597</v>
      </c>
      <c r="BB306" s="12">
        <v>1.63</v>
      </c>
      <c r="BC306" s="19">
        <f t="shared" si="156"/>
        <v>5.29388657214345</v>
      </c>
      <c r="BD306" s="20">
        <v>0</v>
      </c>
      <c r="BE306" s="12">
        <v>0.99</v>
      </c>
      <c r="BF306" s="12">
        <v>3.41</v>
      </c>
      <c r="BG306" s="9">
        <f t="shared" si="157"/>
        <v>4.3759</v>
      </c>
      <c r="BH306" s="10">
        <v>1.325</v>
      </c>
      <c r="BI306" s="22">
        <v>1.235</v>
      </c>
      <c r="BJ306" s="21">
        <f t="shared" si="158"/>
        <v>205951.083839245</v>
      </c>
      <c r="BP306" s="12">
        <v>1597</v>
      </c>
      <c r="BQ306" s="12">
        <v>1.8</v>
      </c>
      <c r="BR306" s="13">
        <v>1.35</v>
      </c>
      <c r="BS306" s="14">
        <v>1.4</v>
      </c>
      <c r="BT306" s="15">
        <f t="shared" si="159"/>
        <v>5432.994</v>
      </c>
      <c r="BU306" s="12">
        <v>1</v>
      </c>
      <c r="BV306" s="12">
        <v>1597</v>
      </c>
      <c r="BW306" s="12">
        <v>1.72</v>
      </c>
      <c r="BX306" s="19">
        <f t="shared" si="160"/>
        <v>5.38388657214345</v>
      </c>
      <c r="BY306" s="20">
        <v>0</v>
      </c>
      <c r="BZ306" s="12">
        <v>0.99</v>
      </c>
      <c r="CA306" s="12">
        <v>4.21</v>
      </c>
      <c r="CB306" s="9">
        <f t="shared" si="161"/>
        <v>5.1679</v>
      </c>
      <c r="CC306" s="10">
        <v>1.325</v>
      </c>
      <c r="CD306" s="20">
        <v>1.35</v>
      </c>
      <c r="CE306" s="21">
        <f t="shared" si="162"/>
        <v>270395.136065175</v>
      </c>
    </row>
    <row r="307" s="1" customFormat="1" customHeight="1" spans="5:83">
      <c r="E307" s="28" t="s">
        <v>3</v>
      </c>
      <c r="F307" s="29"/>
      <c r="G307" s="29"/>
      <c r="H307" s="29"/>
      <c r="I307" s="29"/>
      <c r="J307" s="29"/>
      <c r="K307" s="29"/>
      <c r="L307" s="29"/>
      <c r="M307" s="30">
        <f>SUM(T277:T306)</f>
        <v>8014008.0818891</v>
      </c>
      <c r="N307" s="30"/>
      <c r="O307" s="30"/>
      <c r="P307" s="30"/>
      <c r="Q307" s="30"/>
      <c r="R307" s="30"/>
      <c r="S307" s="30"/>
      <c r="T307" s="30"/>
      <c r="Z307" s="28" t="s">
        <v>3</v>
      </c>
      <c r="AA307" s="29"/>
      <c r="AB307" s="29"/>
      <c r="AC307" s="29"/>
      <c r="AD307" s="29"/>
      <c r="AE307" s="29"/>
      <c r="AF307" s="29"/>
      <c r="AG307" s="29"/>
      <c r="AH307" s="30">
        <f>SUM(AO277:AO306)</f>
        <v>8775076.94372439</v>
      </c>
      <c r="AI307" s="30"/>
      <c r="AJ307" s="30"/>
      <c r="AK307" s="30"/>
      <c r="AL307" s="30"/>
      <c r="AM307" s="30"/>
      <c r="AN307" s="30"/>
      <c r="AO307" s="30"/>
      <c r="AU307" s="28" t="s">
        <v>3</v>
      </c>
      <c r="AV307" s="29"/>
      <c r="AW307" s="29"/>
      <c r="AX307" s="29"/>
      <c r="AY307" s="29"/>
      <c r="AZ307" s="29"/>
      <c r="BA307" s="29"/>
      <c r="BB307" s="29"/>
      <c r="BC307" s="30">
        <f>SUM(BJ277:BJ306)</f>
        <v>9920294.65028176</v>
      </c>
      <c r="BD307" s="30"/>
      <c r="BE307" s="30"/>
      <c r="BF307" s="30"/>
      <c r="BG307" s="30"/>
      <c r="BH307" s="30"/>
      <c r="BI307" s="30"/>
      <c r="BJ307" s="30"/>
      <c r="BP307" s="28" t="s">
        <v>3</v>
      </c>
      <c r="BQ307" s="29"/>
      <c r="BR307" s="29"/>
      <c r="BS307" s="29"/>
      <c r="BT307" s="29"/>
      <c r="BU307" s="29"/>
      <c r="BV307" s="29"/>
      <c r="BW307" s="29"/>
      <c r="BX307" s="30">
        <f>SUM(CE277:CE306)</f>
        <v>12985268.2280104</v>
      </c>
      <c r="BY307" s="30"/>
      <c r="BZ307" s="30"/>
      <c r="CA307" s="30"/>
      <c r="CB307" s="30"/>
      <c r="CC307" s="30"/>
      <c r="CD307" s="30"/>
      <c r="CE307" s="30"/>
    </row>
    <row r="308" s="1" customFormat="1" customHeight="1" spans="5:83">
      <c r="E308" s="29"/>
      <c r="F308" s="29"/>
      <c r="G308" s="29"/>
      <c r="H308" s="29"/>
      <c r="I308" s="29"/>
      <c r="J308" s="29"/>
      <c r="K308" s="29"/>
      <c r="L308" s="29"/>
      <c r="M308" s="30"/>
      <c r="N308" s="30"/>
      <c r="O308" s="30"/>
      <c r="P308" s="30"/>
      <c r="Q308" s="30"/>
      <c r="R308" s="30"/>
      <c r="S308" s="30"/>
      <c r="T308" s="30"/>
      <c r="Z308" s="29"/>
      <c r="AA308" s="29"/>
      <c r="AB308" s="29"/>
      <c r="AC308" s="29"/>
      <c r="AD308" s="29"/>
      <c r="AE308" s="29"/>
      <c r="AF308" s="29"/>
      <c r="AG308" s="29"/>
      <c r="AH308" s="30"/>
      <c r="AI308" s="30"/>
      <c r="AJ308" s="30"/>
      <c r="AK308" s="30"/>
      <c r="AL308" s="30"/>
      <c r="AM308" s="30"/>
      <c r="AN308" s="30"/>
      <c r="AO308" s="30"/>
      <c r="AU308" s="29"/>
      <c r="AV308" s="29"/>
      <c r="AW308" s="29"/>
      <c r="AX308" s="29"/>
      <c r="AY308" s="29"/>
      <c r="AZ308" s="29"/>
      <c r="BA308" s="29"/>
      <c r="BB308" s="29"/>
      <c r="BC308" s="30"/>
      <c r="BD308" s="30"/>
      <c r="BE308" s="30"/>
      <c r="BF308" s="30"/>
      <c r="BG308" s="30"/>
      <c r="BH308" s="30"/>
      <c r="BI308" s="30"/>
      <c r="BJ308" s="30"/>
      <c r="BP308" s="29"/>
      <c r="BQ308" s="29"/>
      <c r="BR308" s="29"/>
      <c r="BS308" s="29"/>
      <c r="BT308" s="29"/>
      <c r="BU308" s="29"/>
      <c r="BV308" s="29"/>
      <c r="BW308" s="29"/>
      <c r="BX308" s="30"/>
      <c r="BY308" s="30"/>
      <c r="BZ308" s="30"/>
      <c r="CA308" s="30"/>
      <c r="CB308" s="30"/>
      <c r="CC308" s="30"/>
      <c r="CD308" s="30"/>
      <c r="CE308" s="30"/>
    </row>
    <row r="309" s="1" customFormat="1" customHeight="1" spans="5:83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Z309" s="3" t="s">
        <v>31</v>
      </c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U309" s="3" t="s">
        <v>31</v>
      </c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P309" s="3" t="s">
        <v>31</v>
      </c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</row>
    <row r="310" s="1" customFormat="1" customHeight="1" spans="5:83">
      <c r="E310" s="15" t="s">
        <v>6</v>
      </c>
      <c r="F310" s="15"/>
      <c r="G310" s="15"/>
      <c r="H310" s="15"/>
      <c r="I310" s="15"/>
      <c r="J310" s="9" t="s">
        <v>32</v>
      </c>
      <c r="K310" s="9"/>
      <c r="L310" s="9"/>
      <c r="M310" s="9"/>
      <c r="N310" s="10" t="s">
        <v>33</v>
      </c>
      <c r="O310" s="10"/>
      <c r="P310" s="31" t="s">
        <v>12</v>
      </c>
      <c r="Z310" s="4" t="s">
        <v>6</v>
      </c>
      <c r="AA310" s="5"/>
      <c r="AB310" s="5"/>
      <c r="AC310" s="5"/>
      <c r="AD310" s="6"/>
      <c r="AE310" s="7" t="s">
        <v>7</v>
      </c>
      <c r="AF310" s="7"/>
      <c r="AG310" s="7"/>
      <c r="AH310" s="7"/>
      <c r="AI310" s="8" t="s">
        <v>8</v>
      </c>
      <c r="AJ310" s="9" t="s">
        <v>9</v>
      </c>
      <c r="AK310" s="9"/>
      <c r="AL310" s="9"/>
      <c r="AM310" s="10" t="s">
        <v>10</v>
      </c>
      <c r="AN310" s="8" t="s">
        <v>11</v>
      </c>
      <c r="AO310" s="11" t="s">
        <v>12</v>
      </c>
      <c r="AU310" s="4" t="s">
        <v>6</v>
      </c>
      <c r="AV310" s="5"/>
      <c r="AW310" s="5"/>
      <c r="AX310" s="5"/>
      <c r="AY310" s="6"/>
      <c r="AZ310" s="7" t="s">
        <v>7</v>
      </c>
      <c r="BA310" s="7"/>
      <c r="BB310" s="7"/>
      <c r="BC310" s="7"/>
      <c r="BD310" s="8" t="s">
        <v>8</v>
      </c>
      <c r="BE310" s="9" t="s">
        <v>9</v>
      </c>
      <c r="BF310" s="9"/>
      <c r="BG310" s="9"/>
      <c r="BH310" s="10" t="s">
        <v>10</v>
      </c>
      <c r="BI310" s="8" t="s">
        <v>11</v>
      </c>
      <c r="BJ310" s="11" t="s">
        <v>12</v>
      </c>
      <c r="BP310" s="4" t="s">
        <v>6</v>
      </c>
      <c r="BQ310" s="5"/>
      <c r="BR310" s="5"/>
      <c r="BS310" s="5"/>
      <c r="BT310" s="6"/>
      <c r="BU310" s="7" t="s">
        <v>7</v>
      </c>
      <c r="BV310" s="7"/>
      <c r="BW310" s="7"/>
      <c r="BX310" s="7"/>
      <c r="BY310" s="8" t="s">
        <v>8</v>
      </c>
      <c r="BZ310" s="9" t="s">
        <v>9</v>
      </c>
      <c r="CA310" s="9"/>
      <c r="CB310" s="9"/>
      <c r="CC310" s="10" t="s">
        <v>10</v>
      </c>
      <c r="CD310" s="8" t="s">
        <v>11</v>
      </c>
      <c r="CE310" s="11" t="s">
        <v>12</v>
      </c>
    </row>
    <row r="311" s="1" customFormat="1" customHeight="1" spans="5:83">
      <c r="E311" s="12" t="s">
        <v>34</v>
      </c>
      <c r="F311" s="12" t="s">
        <v>16</v>
      </c>
      <c r="G311" s="32" t="s">
        <v>35</v>
      </c>
      <c r="H311" s="33" t="s">
        <v>36</v>
      </c>
      <c r="I311" s="15" t="s">
        <v>6</v>
      </c>
      <c r="J311" s="12" t="s">
        <v>37</v>
      </c>
      <c r="K311" s="12" t="s">
        <v>23</v>
      </c>
      <c r="L311" s="12" t="s">
        <v>24</v>
      </c>
      <c r="M311" s="9" t="s">
        <v>38</v>
      </c>
      <c r="N311" s="12" t="s">
        <v>26</v>
      </c>
      <c r="O311" s="12" t="s">
        <v>39</v>
      </c>
      <c r="P311" s="31"/>
      <c r="Z311" s="12" t="s">
        <v>40</v>
      </c>
      <c r="AA311" s="12" t="s">
        <v>17</v>
      </c>
      <c r="AB311" s="13" t="s">
        <v>18</v>
      </c>
      <c r="AC311" s="14" t="s">
        <v>19</v>
      </c>
      <c r="AD311" s="15" t="s">
        <v>6</v>
      </c>
      <c r="AE311" s="12" t="s">
        <v>20</v>
      </c>
      <c r="AF311" s="12" t="s">
        <v>16</v>
      </c>
      <c r="AG311" s="12" t="s">
        <v>21</v>
      </c>
      <c r="AH311" s="7" t="s">
        <v>22</v>
      </c>
      <c r="AI311" s="16"/>
      <c r="AJ311" s="12" t="s">
        <v>23</v>
      </c>
      <c r="AK311" s="12" t="s">
        <v>24</v>
      </c>
      <c r="AL311" s="9" t="s">
        <v>25</v>
      </c>
      <c r="AM311" s="10" t="s">
        <v>26</v>
      </c>
      <c r="AN311" s="16"/>
      <c r="AO311" s="17"/>
      <c r="AU311" s="12" t="s">
        <v>40</v>
      </c>
      <c r="AV311" s="12" t="s">
        <v>17</v>
      </c>
      <c r="AW311" s="13" t="s">
        <v>18</v>
      </c>
      <c r="AX311" s="14" t="s">
        <v>19</v>
      </c>
      <c r="AY311" s="15" t="s">
        <v>6</v>
      </c>
      <c r="AZ311" s="12" t="s">
        <v>20</v>
      </c>
      <c r="BA311" s="12" t="s">
        <v>16</v>
      </c>
      <c r="BB311" s="12" t="s">
        <v>21</v>
      </c>
      <c r="BC311" s="7" t="s">
        <v>22</v>
      </c>
      <c r="BD311" s="16"/>
      <c r="BE311" s="12" t="s">
        <v>23</v>
      </c>
      <c r="BF311" s="12" t="s">
        <v>24</v>
      </c>
      <c r="BG311" s="9" t="s">
        <v>25</v>
      </c>
      <c r="BH311" s="10" t="s">
        <v>26</v>
      </c>
      <c r="BI311" s="16"/>
      <c r="BJ311" s="17"/>
      <c r="BP311" s="12" t="s">
        <v>40</v>
      </c>
      <c r="BQ311" s="12" t="s">
        <v>17</v>
      </c>
      <c r="BR311" s="13" t="s">
        <v>18</v>
      </c>
      <c r="BS311" s="14" t="s">
        <v>19</v>
      </c>
      <c r="BT311" s="15" t="s">
        <v>6</v>
      </c>
      <c r="BU311" s="12" t="s">
        <v>20</v>
      </c>
      <c r="BV311" s="12" t="s">
        <v>16</v>
      </c>
      <c r="BW311" s="12" t="s">
        <v>21</v>
      </c>
      <c r="BX311" s="7" t="s">
        <v>22</v>
      </c>
      <c r="BY311" s="16"/>
      <c r="BZ311" s="12" t="s">
        <v>23</v>
      </c>
      <c r="CA311" s="12" t="s">
        <v>24</v>
      </c>
      <c r="CB311" s="9" t="s">
        <v>25</v>
      </c>
      <c r="CC311" s="10" t="s">
        <v>26</v>
      </c>
      <c r="CD311" s="16"/>
      <c r="CE311" s="17"/>
    </row>
    <row r="312" s="1" customFormat="1" customHeight="1" spans="5:83">
      <c r="E312" s="12">
        <v>1197</v>
      </c>
      <c r="F312" s="12">
        <v>1394</v>
      </c>
      <c r="G312" s="32">
        <v>0.52</v>
      </c>
      <c r="H312" s="33">
        <v>1.05</v>
      </c>
      <c r="I312" s="34">
        <f t="shared" ref="I312:I325" si="163">E312*G312+F312*H312</f>
        <v>2086.14</v>
      </c>
      <c r="J312" s="12">
        <v>1</v>
      </c>
      <c r="K312" s="12">
        <v>0.89</v>
      </c>
      <c r="L312" s="12">
        <v>3.21</v>
      </c>
      <c r="M312" s="35">
        <f t="shared" ref="M312:M325" si="164">1+K312*L312</f>
        <v>3.8569</v>
      </c>
      <c r="N312" s="12">
        <v>1.325</v>
      </c>
      <c r="O312" s="12">
        <v>0.5</v>
      </c>
      <c r="P312" s="36">
        <f t="shared" ref="P312:P325" si="165">I312*J312*M312*N312*O312</f>
        <v>5330.497104975</v>
      </c>
      <c r="Z312" s="12">
        <v>34993</v>
      </c>
      <c r="AA312" s="12">
        <v>0.0253</v>
      </c>
      <c r="AB312" s="13">
        <v>1.35</v>
      </c>
      <c r="AC312" s="14">
        <v>1</v>
      </c>
      <c r="AD312" s="15">
        <f t="shared" ref="AD312:AD336" si="166">Z312*AA312*AB312*AC312</f>
        <v>1195.185915</v>
      </c>
      <c r="AE312" s="12">
        <v>1</v>
      </c>
      <c r="AF312" s="12">
        <v>530</v>
      </c>
      <c r="AG312" s="12">
        <v>2.23</v>
      </c>
      <c r="AH312" s="19">
        <f t="shared" ref="AH312:AH336" si="167">1+6*AF312/(AF312+2000)+AG312</f>
        <v>4.48691699604743</v>
      </c>
      <c r="AI312" s="20">
        <v>11872</v>
      </c>
      <c r="AJ312" s="12">
        <v>0.98</v>
      </c>
      <c r="AK312" s="12">
        <v>3.04</v>
      </c>
      <c r="AL312" s="9">
        <f t="shared" ref="AL312:AL336" si="168">1+AJ312*AK312</f>
        <v>3.9792</v>
      </c>
      <c r="AM312" s="10">
        <v>1.325</v>
      </c>
      <c r="AN312" s="20">
        <v>1</v>
      </c>
      <c r="AO312" s="21">
        <f t="shared" ref="AO312:AO336" si="169">((AD312*AE312*AH312)+AI312)*AL312*AM312*AN312</f>
        <v>90868.9216440104</v>
      </c>
      <c r="AU312" s="12">
        <v>40871</v>
      </c>
      <c r="AV312" s="12">
        <v>0.0253</v>
      </c>
      <c r="AW312" s="13">
        <v>1.35</v>
      </c>
      <c r="AX312" s="14">
        <v>1</v>
      </c>
      <c r="AY312" s="15">
        <f t="shared" ref="AY312:AY336" si="170">AU312*AV312*AW312*AX312</f>
        <v>1395.949005</v>
      </c>
      <c r="AZ312" s="12">
        <v>1</v>
      </c>
      <c r="BA312" s="12">
        <v>530</v>
      </c>
      <c r="BB312" s="12">
        <v>2.23</v>
      </c>
      <c r="BC312" s="19">
        <f t="shared" ref="BC312:BC336" si="171">1+6*BA312/(BA312+2000)+BB312</f>
        <v>4.48691699604743</v>
      </c>
      <c r="BD312" s="20">
        <v>11872</v>
      </c>
      <c r="BE312" s="12">
        <v>0.98</v>
      </c>
      <c r="BF312" s="12">
        <v>3.04</v>
      </c>
      <c r="BG312" s="9">
        <f t="shared" ref="BG312:BG336" si="172">1+BE312*BF312</f>
        <v>3.9792</v>
      </c>
      <c r="BH312" s="10">
        <v>1.325</v>
      </c>
      <c r="BI312" s="22">
        <v>1.085</v>
      </c>
      <c r="BJ312" s="21">
        <f t="shared" ref="BJ312:BJ336" si="173">((AY312*AZ312*BC312)+BD312)*BG312*BH312*BI312</f>
        <v>103745.936000449</v>
      </c>
      <c r="BP312" s="12">
        <v>40871</v>
      </c>
      <c r="BQ312" s="12">
        <v>0.0549</v>
      </c>
      <c r="BR312" s="13">
        <v>1.35</v>
      </c>
      <c r="BS312" s="14">
        <v>1</v>
      </c>
      <c r="BT312" s="15">
        <f t="shared" ref="BT312:BT336" si="174">BP312*BQ312*BR312*BS312</f>
        <v>3029.154165</v>
      </c>
      <c r="BU312" s="12">
        <v>1</v>
      </c>
      <c r="BV312" s="12">
        <v>530</v>
      </c>
      <c r="BW312" s="12">
        <v>2.32</v>
      </c>
      <c r="BX312" s="19">
        <f t="shared" ref="BX312:BX336" si="175">1+6*BV312/(BV312+2000)+BW312</f>
        <v>4.57691699604743</v>
      </c>
      <c r="BY312" s="20">
        <v>11872</v>
      </c>
      <c r="BZ312" s="12">
        <v>0.98</v>
      </c>
      <c r="CA312" s="12">
        <v>3.84</v>
      </c>
      <c r="CB312" s="9">
        <f t="shared" ref="CB312:CB336" si="176">1+BZ312*CA312</f>
        <v>4.7632</v>
      </c>
      <c r="CC312" s="10">
        <v>1.325</v>
      </c>
      <c r="CD312" s="20">
        <v>1.2</v>
      </c>
      <c r="CE312" s="21">
        <f t="shared" ref="CE312:CE336" si="177">((BT312*BU312*BX312)+BY312)*CB312*CC312*CD312</f>
        <v>194912.704784362</v>
      </c>
    </row>
    <row r="313" s="1" customFormat="1" customHeight="1" spans="5:83">
      <c r="E313" s="12">
        <v>1197</v>
      </c>
      <c r="F313" s="12">
        <v>1394</v>
      </c>
      <c r="G313" s="32">
        <v>0.68</v>
      </c>
      <c r="H313" s="33">
        <v>1.36</v>
      </c>
      <c r="I313" s="34">
        <f t="shared" si="163"/>
        <v>2709.8</v>
      </c>
      <c r="J313" s="12">
        <v>1</v>
      </c>
      <c r="K313" s="12">
        <v>0.89</v>
      </c>
      <c r="L313" s="12">
        <v>3.21</v>
      </c>
      <c r="M313" s="35">
        <f t="shared" si="164"/>
        <v>3.8569</v>
      </c>
      <c r="N313" s="12">
        <v>1.325</v>
      </c>
      <c r="O313" s="12">
        <v>0.5</v>
      </c>
      <c r="P313" s="36">
        <f t="shared" si="165"/>
        <v>6924.07079825</v>
      </c>
      <c r="Z313" s="12">
        <v>34993</v>
      </c>
      <c r="AA313" s="12">
        <v>0.0253</v>
      </c>
      <c r="AB313" s="13">
        <v>1.35</v>
      </c>
      <c r="AC313" s="14">
        <v>1</v>
      </c>
      <c r="AD313" s="15">
        <f t="shared" si="166"/>
        <v>1195.185915</v>
      </c>
      <c r="AE313" s="12">
        <v>1</v>
      </c>
      <c r="AF313" s="12">
        <v>530</v>
      </c>
      <c r="AG313" s="12">
        <v>2.23</v>
      </c>
      <c r="AH313" s="19">
        <f t="shared" si="167"/>
        <v>4.48691699604743</v>
      </c>
      <c r="AI313" s="20">
        <v>11872</v>
      </c>
      <c r="AJ313" s="12">
        <v>0.98</v>
      </c>
      <c r="AK313" s="12">
        <v>3.04</v>
      </c>
      <c r="AL313" s="9">
        <f t="shared" si="168"/>
        <v>3.9792</v>
      </c>
      <c r="AM313" s="10">
        <v>1.325</v>
      </c>
      <c r="AN313" s="20">
        <v>1</v>
      </c>
      <c r="AO313" s="21">
        <f t="shared" si="169"/>
        <v>90868.9216440104</v>
      </c>
      <c r="AU313" s="12">
        <v>40871</v>
      </c>
      <c r="AV313" s="12">
        <v>0.0253</v>
      </c>
      <c r="AW313" s="13">
        <v>1.35</v>
      </c>
      <c r="AX313" s="14">
        <v>1</v>
      </c>
      <c r="AY313" s="15">
        <f t="shared" si="170"/>
        <v>1395.949005</v>
      </c>
      <c r="AZ313" s="12">
        <v>1</v>
      </c>
      <c r="BA313" s="12">
        <v>530</v>
      </c>
      <c r="BB313" s="12">
        <v>2.23</v>
      </c>
      <c r="BC313" s="19">
        <f t="shared" si="171"/>
        <v>4.48691699604743</v>
      </c>
      <c r="BD313" s="20">
        <v>11872</v>
      </c>
      <c r="BE313" s="12">
        <v>0.98</v>
      </c>
      <c r="BF313" s="12">
        <v>3.04</v>
      </c>
      <c r="BG313" s="9">
        <f t="shared" si="172"/>
        <v>3.9792</v>
      </c>
      <c r="BH313" s="10">
        <v>1.325</v>
      </c>
      <c r="BI313" s="22">
        <v>1.085</v>
      </c>
      <c r="BJ313" s="21">
        <f t="shared" si="173"/>
        <v>103745.936000449</v>
      </c>
      <c r="BP313" s="12">
        <v>40871</v>
      </c>
      <c r="BQ313" s="12">
        <v>0.0549</v>
      </c>
      <c r="BR313" s="13">
        <v>1.35</v>
      </c>
      <c r="BS313" s="14">
        <v>1</v>
      </c>
      <c r="BT313" s="15">
        <f t="shared" si="174"/>
        <v>3029.154165</v>
      </c>
      <c r="BU313" s="12">
        <v>1</v>
      </c>
      <c r="BV313" s="12">
        <v>530</v>
      </c>
      <c r="BW313" s="12">
        <v>2.32</v>
      </c>
      <c r="BX313" s="19">
        <f t="shared" si="175"/>
        <v>4.57691699604743</v>
      </c>
      <c r="BY313" s="20">
        <v>11872</v>
      </c>
      <c r="BZ313" s="12">
        <v>0.98</v>
      </c>
      <c r="CA313" s="12">
        <v>3.84</v>
      </c>
      <c r="CB313" s="9">
        <f t="shared" si="176"/>
        <v>4.7632</v>
      </c>
      <c r="CC313" s="10">
        <v>1.325</v>
      </c>
      <c r="CD313" s="20">
        <v>1.2</v>
      </c>
      <c r="CE313" s="21">
        <f t="shared" si="177"/>
        <v>194912.704784362</v>
      </c>
    </row>
    <row r="314" s="1" customFormat="1" customHeight="1" spans="5:83">
      <c r="E314" s="12">
        <v>1197</v>
      </c>
      <c r="F314" s="12">
        <v>1394</v>
      </c>
      <c r="G314" s="32">
        <v>0.52</v>
      </c>
      <c r="H314" s="33">
        <v>1.05</v>
      </c>
      <c r="I314" s="34">
        <f t="shared" si="163"/>
        <v>2086.14</v>
      </c>
      <c r="J314" s="12">
        <v>1</v>
      </c>
      <c r="K314" s="12">
        <v>0.89</v>
      </c>
      <c r="L314" s="12">
        <v>3.21</v>
      </c>
      <c r="M314" s="35">
        <f t="shared" si="164"/>
        <v>3.8569</v>
      </c>
      <c r="N314" s="12">
        <v>1.325</v>
      </c>
      <c r="O314" s="12">
        <v>0.5</v>
      </c>
      <c r="P314" s="36">
        <f t="shared" si="165"/>
        <v>5330.497104975</v>
      </c>
      <c r="Z314" s="12">
        <v>34993</v>
      </c>
      <c r="AA314" s="12">
        <v>0.0253</v>
      </c>
      <c r="AB314" s="13">
        <v>1.35</v>
      </c>
      <c r="AC314" s="14">
        <v>1</v>
      </c>
      <c r="AD314" s="15">
        <f t="shared" si="166"/>
        <v>1195.185915</v>
      </c>
      <c r="AE314" s="12">
        <v>1</v>
      </c>
      <c r="AF314" s="12">
        <v>530</v>
      </c>
      <c r="AG314" s="12">
        <v>2.23</v>
      </c>
      <c r="AH314" s="19">
        <f t="shared" si="167"/>
        <v>4.48691699604743</v>
      </c>
      <c r="AI314" s="20">
        <v>11872</v>
      </c>
      <c r="AJ314" s="12">
        <v>0.98</v>
      </c>
      <c r="AK314" s="12">
        <v>3.04</v>
      </c>
      <c r="AL314" s="9">
        <f t="shared" si="168"/>
        <v>3.9792</v>
      </c>
      <c r="AM314" s="10">
        <v>1.325</v>
      </c>
      <c r="AN314" s="20">
        <v>1</v>
      </c>
      <c r="AO314" s="21">
        <f t="shared" si="169"/>
        <v>90868.9216440104</v>
      </c>
      <c r="AU314" s="12">
        <v>40871</v>
      </c>
      <c r="AV314" s="12">
        <v>0.0253</v>
      </c>
      <c r="AW314" s="13">
        <v>1.35</v>
      </c>
      <c r="AX314" s="14">
        <v>1</v>
      </c>
      <c r="AY314" s="15">
        <f t="shared" si="170"/>
        <v>1395.949005</v>
      </c>
      <c r="AZ314" s="12">
        <v>1</v>
      </c>
      <c r="BA314" s="12">
        <v>530</v>
      </c>
      <c r="BB314" s="12">
        <v>2.23</v>
      </c>
      <c r="BC314" s="19">
        <f t="shared" si="171"/>
        <v>4.48691699604743</v>
      </c>
      <c r="BD314" s="20">
        <v>11872</v>
      </c>
      <c r="BE314" s="12">
        <v>0.98</v>
      </c>
      <c r="BF314" s="12">
        <v>3.04</v>
      </c>
      <c r="BG314" s="9">
        <f t="shared" si="172"/>
        <v>3.9792</v>
      </c>
      <c r="BH314" s="10">
        <v>1.325</v>
      </c>
      <c r="BI314" s="22">
        <v>1.085</v>
      </c>
      <c r="BJ314" s="21">
        <f t="shared" si="173"/>
        <v>103745.936000449</v>
      </c>
      <c r="BP314" s="12">
        <v>40871</v>
      </c>
      <c r="BQ314" s="12">
        <v>0.0549</v>
      </c>
      <c r="BR314" s="13">
        <v>1.35</v>
      </c>
      <c r="BS314" s="14">
        <v>1</v>
      </c>
      <c r="BT314" s="15">
        <f t="shared" si="174"/>
        <v>3029.154165</v>
      </c>
      <c r="BU314" s="12">
        <v>1</v>
      </c>
      <c r="BV314" s="12">
        <v>530</v>
      </c>
      <c r="BW314" s="12">
        <v>2.32</v>
      </c>
      <c r="BX314" s="19">
        <f t="shared" si="175"/>
        <v>4.57691699604743</v>
      </c>
      <c r="BY314" s="20">
        <v>11872</v>
      </c>
      <c r="BZ314" s="12">
        <v>0.98</v>
      </c>
      <c r="CA314" s="12">
        <v>3.84</v>
      </c>
      <c r="CB314" s="9">
        <f t="shared" si="176"/>
        <v>4.7632</v>
      </c>
      <c r="CC314" s="10">
        <v>1.325</v>
      </c>
      <c r="CD314" s="20">
        <v>1.2</v>
      </c>
      <c r="CE314" s="21">
        <f t="shared" si="177"/>
        <v>194912.704784362</v>
      </c>
    </row>
    <row r="315" s="1" customFormat="1" customHeight="1" spans="5:83">
      <c r="E315" s="12">
        <v>1197</v>
      </c>
      <c r="F315" s="12">
        <v>1594</v>
      </c>
      <c r="G315" s="32">
        <v>0.68</v>
      </c>
      <c r="H315" s="33">
        <v>1.36</v>
      </c>
      <c r="I315" s="34">
        <f t="shared" si="163"/>
        <v>2981.8</v>
      </c>
      <c r="J315" s="12">
        <v>1</v>
      </c>
      <c r="K315" s="12">
        <v>0.89</v>
      </c>
      <c r="L315" s="12">
        <v>3.21</v>
      </c>
      <c r="M315" s="35">
        <f t="shared" si="164"/>
        <v>3.8569</v>
      </c>
      <c r="N315" s="12">
        <v>1.325</v>
      </c>
      <c r="O315" s="12">
        <v>0.5</v>
      </c>
      <c r="P315" s="36">
        <f t="shared" si="165"/>
        <v>7619.08417825</v>
      </c>
      <c r="Z315" s="12">
        <v>34993</v>
      </c>
      <c r="AA315" s="12">
        <v>0.0253</v>
      </c>
      <c r="AB315" s="13">
        <v>1.35</v>
      </c>
      <c r="AC315" s="14">
        <v>1</v>
      </c>
      <c r="AD315" s="15">
        <f t="shared" si="166"/>
        <v>1195.185915</v>
      </c>
      <c r="AE315" s="12">
        <v>1</v>
      </c>
      <c r="AF315" s="12">
        <v>530</v>
      </c>
      <c r="AG315" s="12">
        <v>2.23</v>
      </c>
      <c r="AH315" s="19">
        <f t="shared" si="167"/>
        <v>4.48691699604743</v>
      </c>
      <c r="AI315" s="20">
        <v>11872</v>
      </c>
      <c r="AJ315" s="12">
        <v>0.98</v>
      </c>
      <c r="AK315" s="12">
        <v>3.04</v>
      </c>
      <c r="AL315" s="9">
        <f t="shared" si="168"/>
        <v>3.9792</v>
      </c>
      <c r="AM315" s="10">
        <v>1.325</v>
      </c>
      <c r="AN315" s="20">
        <v>1</v>
      </c>
      <c r="AO315" s="21">
        <f t="shared" si="169"/>
        <v>90868.9216440104</v>
      </c>
      <c r="AU315" s="12">
        <v>40871</v>
      </c>
      <c r="AV315" s="12">
        <v>0.0253</v>
      </c>
      <c r="AW315" s="13">
        <v>1.35</v>
      </c>
      <c r="AX315" s="14">
        <v>1</v>
      </c>
      <c r="AY315" s="15">
        <f t="shared" si="170"/>
        <v>1395.949005</v>
      </c>
      <c r="AZ315" s="12">
        <v>1</v>
      </c>
      <c r="BA315" s="12">
        <v>530</v>
      </c>
      <c r="BB315" s="12">
        <v>2.23</v>
      </c>
      <c r="BC315" s="19">
        <f t="shared" si="171"/>
        <v>4.48691699604743</v>
      </c>
      <c r="BD315" s="20">
        <v>11872</v>
      </c>
      <c r="BE315" s="12">
        <v>0.98</v>
      </c>
      <c r="BF315" s="12">
        <v>3.04</v>
      </c>
      <c r="BG315" s="9">
        <f t="shared" si="172"/>
        <v>3.9792</v>
      </c>
      <c r="BH315" s="10">
        <v>1.325</v>
      </c>
      <c r="BI315" s="22">
        <v>1.085</v>
      </c>
      <c r="BJ315" s="21">
        <f t="shared" si="173"/>
        <v>103745.936000449</v>
      </c>
      <c r="BP315" s="12">
        <v>40871</v>
      </c>
      <c r="BQ315" s="12">
        <v>0.0549</v>
      </c>
      <c r="BR315" s="13">
        <v>1.35</v>
      </c>
      <c r="BS315" s="14">
        <v>1</v>
      </c>
      <c r="BT315" s="15">
        <f t="shared" si="174"/>
        <v>3029.154165</v>
      </c>
      <c r="BU315" s="12">
        <v>1</v>
      </c>
      <c r="BV315" s="12">
        <v>530</v>
      </c>
      <c r="BW315" s="12">
        <v>2.32</v>
      </c>
      <c r="BX315" s="19">
        <f t="shared" si="175"/>
        <v>4.57691699604743</v>
      </c>
      <c r="BY315" s="20">
        <v>11872</v>
      </c>
      <c r="BZ315" s="12">
        <v>0.98</v>
      </c>
      <c r="CA315" s="12">
        <v>3.84</v>
      </c>
      <c r="CB315" s="9">
        <f t="shared" si="176"/>
        <v>4.7632</v>
      </c>
      <c r="CC315" s="10">
        <v>1.325</v>
      </c>
      <c r="CD315" s="20">
        <v>1.2</v>
      </c>
      <c r="CE315" s="21">
        <f t="shared" si="177"/>
        <v>194912.704784362</v>
      </c>
    </row>
    <row r="316" s="1" customFormat="1" customHeight="1" spans="5:83">
      <c r="E316" s="12">
        <v>1197</v>
      </c>
      <c r="F316" s="12">
        <v>1594</v>
      </c>
      <c r="G316" s="32">
        <v>0.52</v>
      </c>
      <c r="H316" s="33">
        <v>1.05</v>
      </c>
      <c r="I316" s="34">
        <f t="shared" si="163"/>
        <v>2296.14</v>
      </c>
      <c r="J316" s="12">
        <v>1</v>
      </c>
      <c r="K316" s="12">
        <v>0.89</v>
      </c>
      <c r="L316" s="12">
        <v>3.21</v>
      </c>
      <c r="M316" s="35">
        <f t="shared" si="164"/>
        <v>3.8569</v>
      </c>
      <c r="N316" s="12">
        <v>1.325</v>
      </c>
      <c r="O316" s="12">
        <v>0.5</v>
      </c>
      <c r="P316" s="36">
        <f t="shared" si="165"/>
        <v>5867.088317475</v>
      </c>
      <c r="Z316" s="12">
        <v>34993</v>
      </c>
      <c r="AA316" s="12">
        <v>0.0253</v>
      </c>
      <c r="AB316" s="13">
        <v>1.35</v>
      </c>
      <c r="AC316" s="14">
        <v>1</v>
      </c>
      <c r="AD316" s="15">
        <f t="shared" si="166"/>
        <v>1195.185915</v>
      </c>
      <c r="AE316" s="12">
        <v>1</v>
      </c>
      <c r="AF316" s="12">
        <v>530</v>
      </c>
      <c r="AG316" s="12">
        <v>2.23</v>
      </c>
      <c r="AH316" s="19">
        <f t="shared" si="167"/>
        <v>4.48691699604743</v>
      </c>
      <c r="AI316" s="20">
        <v>11872</v>
      </c>
      <c r="AJ316" s="12">
        <v>0.98</v>
      </c>
      <c r="AK316" s="12">
        <v>3.04</v>
      </c>
      <c r="AL316" s="9">
        <f t="shared" si="168"/>
        <v>3.9792</v>
      </c>
      <c r="AM316" s="10">
        <v>1.325</v>
      </c>
      <c r="AN316" s="20">
        <v>1</v>
      </c>
      <c r="AO316" s="21">
        <f t="shared" si="169"/>
        <v>90868.9216440104</v>
      </c>
      <c r="AU316" s="12">
        <v>40871</v>
      </c>
      <c r="AV316" s="12">
        <v>0.0253</v>
      </c>
      <c r="AW316" s="13">
        <v>1.35</v>
      </c>
      <c r="AX316" s="14">
        <v>1</v>
      </c>
      <c r="AY316" s="15">
        <f t="shared" si="170"/>
        <v>1395.949005</v>
      </c>
      <c r="AZ316" s="12">
        <v>1</v>
      </c>
      <c r="BA316" s="12">
        <v>530</v>
      </c>
      <c r="BB316" s="12">
        <v>2.23</v>
      </c>
      <c r="BC316" s="19">
        <f t="shared" si="171"/>
        <v>4.48691699604743</v>
      </c>
      <c r="BD316" s="20">
        <v>11872</v>
      </c>
      <c r="BE316" s="12">
        <v>0.98</v>
      </c>
      <c r="BF316" s="12">
        <v>3.04</v>
      </c>
      <c r="BG316" s="9">
        <f t="shared" si="172"/>
        <v>3.9792</v>
      </c>
      <c r="BH316" s="10">
        <v>1.325</v>
      </c>
      <c r="BI316" s="22">
        <v>1.085</v>
      </c>
      <c r="BJ316" s="21">
        <f t="shared" si="173"/>
        <v>103745.936000449</v>
      </c>
      <c r="BP316" s="12">
        <v>40871</v>
      </c>
      <c r="BQ316" s="12">
        <v>0.0549</v>
      </c>
      <c r="BR316" s="13">
        <v>1.35</v>
      </c>
      <c r="BS316" s="14">
        <v>1</v>
      </c>
      <c r="BT316" s="15">
        <f t="shared" si="174"/>
        <v>3029.154165</v>
      </c>
      <c r="BU316" s="12">
        <v>1</v>
      </c>
      <c r="BV316" s="12">
        <v>530</v>
      </c>
      <c r="BW316" s="12">
        <v>2.32</v>
      </c>
      <c r="BX316" s="19">
        <f t="shared" si="175"/>
        <v>4.57691699604743</v>
      </c>
      <c r="BY316" s="20">
        <v>11872</v>
      </c>
      <c r="BZ316" s="12">
        <v>0.98</v>
      </c>
      <c r="CA316" s="12">
        <v>3.84</v>
      </c>
      <c r="CB316" s="9">
        <f t="shared" si="176"/>
        <v>4.7632</v>
      </c>
      <c r="CC316" s="10">
        <v>1.325</v>
      </c>
      <c r="CD316" s="20">
        <v>1.2</v>
      </c>
      <c r="CE316" s="21">
        <f t="shared" si="177"/>
        <v>194912.704784362</v>
      </c>
    </row>
    <row r="317" s="1" customFormat="1" customHeight="1" spans="5:83">
      <c r="E317" s="12">
        <v>1197</v>
      </c>
      <c r="F317" s="12">
        <v>1594</v>
      </c>
      <c r="G317" s="32">
        <v>0.68</v>
      </c>
      <c r="H317" s="33">
        <v>1.36</v>
      </c>
      <c r="I317" s="34">
        <f t="shared" si="163"/>
        <v>2981.8</v>
      </c>
      <c r="J317" s="12">
        <v>1</v>
      </c>
      <c r="K317" s="12">
        <v>0.89</v>
      </c>
      <c r="L317" s="12">
        <v>3.21</v>
      </c>
      <c r="M317" s="35">
        <f t="shared" si="164"/>
        <v>3.8569</v>
      </c>
      <c r="N317" s="12">
        <v>1.325</v>
      </c>
      <c r="O317" s="12">
        <v>0.5</v>
      </c>
      <c r="P317" s="36">
        <f t="shared" si="165"/>
        <v>7619.08417825</v>
      </c>
      <c r="Z317" s="12">
        <v>34993</v>
      </c>
      <c r="AA317" s="12">
        <v>0.0253</v>
      </c>
      <c r="AB317" s="13">
        <v>1.35</v>
      </c>
      <c r="AC317" s="14">
        <v>1</v>
      </c>
      <c r="AD317" s="15">
        <f t="shared" si="166"/>
        <v>1195.185915</v>
      </c>
      <c r="AE317" s="12">
        <v>1</v>
      </c>
      <c r="AF317" s="12">
        <v>530</v>
      </c>
      <c r="AG317" s="12">
        <v>2.23</v>
      </c>
      <c r="AH317" s="19">
        <f t="shared" si="167"/>
        <v>4.48691699604743</v>
      </c>
      <c r="AI317" s="20">
        <v>11872</v>
      </c>
      <c r="AJ317" s="12">
        <v>0.98</v>
      </c>
      <c r="AK317" s="12">
        <v>3.04</v>
      </c>
      <c r="AL317" s="9">
        <f t="shared" si="168"/>
        <v>3.9792</v>
      </c>
      <c r="AM317" s="10">
        <v>1.325</v>
      </c>
      <c r="AN317" s="20">
        <v>1</v>
      </c>
      <c r="AO317" s="21">
        <f t="shared" si="169"/>
        <v>90868.9216440104</v>
      </c>
      <c r="AU317" s="12">
        <v>40871</v>
      </c>
      <c r="AV317" s="12">
        <v>0.0253</v>
      </c>
      <c r="AW317" s="13">
        <v>1.35</v>
      </c>
      <c r="AX317" s="14">
        <v>1</v>
      </c>
      <c r="AY317" s="15">
        <f t="shared" si="170"/>
        <v>1395.949005</v>
      </c>
      <c r="AZ317" s="12">
        <v>1</v>
      </c>
      <c r="BA317" s="12">
        <v>530</v>
      </c>
      <c r="BB317" s="12">
        <v>2.23</v>
      </c>
      <c r="BC317" s="19">
        <f t="shared" si="171"/>
        <v>4.48691699604743</v>
      </c>
      <c r="BD317" s="20">
        <v>11872</v>
      </c>
      <c r="BE317" s="12">
        <v>0.98</v>
      </c>
      <c r="BF317" s="12">
        <v>3.04</v>
      </c>
      <c r="BG317" s="9">
        <f t="shared" si="172"/>
        <v>3.9792</v>
      </c>
      <c r="BH317" s="10">
        <v>1.325</v>
      </c>
      <c r="BI317" s="22">
        <v>1.085</v>
      </c>
      <c r="BJ317" s="21">
        <f t="shared" si="173"/>
        <v>103745.936000449</v>
      </c>
      <c r="BP317" s="12">
        <v>40871</v>
      </c>
      <c r="BQ317" s="12">
        <v>0.0299</v>
      </c>
      <c r="BR317" s="13">
        <v>1.35</v>
      </c>
      <c r="BS317" s="14">
        <v>1</v>
      </c>
      <c r="BT317" s="15">
        <f t="shared" si="174"/>
        <v>1649.757915</v>
      </c>
      <c r="BU317" s="12">
        <v>1</v>
      </c>
      <c r="BV317" s="12">
        <v>530</v>
      </c>
      <c r="BW317" s="12">
        <v>2.32</v>
      </c>
      <c r="BX317" s="19">
        <f t="shared" si="175"/>
        <v>4.57691699604743</v>
      </c>
      <c r="BY317" s="20">
        <v>11872</v>
      </c>
      <c r="BZ317" s="12">
        <v>0.98</v>
      </c>
      <c r="CA317" s="12">
        <v>3.84</v>
      </c>
      <c r="CB317" s="9">
        <f t="shared" si="176"/>
        <v>4.7632</v>
      </c>
      <c r="CC317" s="10">
        <v>1.325</v>
      </c>
      <c r="CD317" s="20">
        <v>1.2</v>
      </c>
      <c r="CE317" s="21">
        <f t="shared" si="177"/>
        <v>147098.380900773</v>
      </c>
    </row>
    <row r="318" s="1" customFormat="1" customHeight="1" spans="5:83">
      <c r="E318" s="12">
        <v>1197</v>
      </c>
      <c r="F318" s="12">
        <v>1594</v>
      </c>
      <c r="G318" s="32">
        <v>0.52</v>
      </c>
      <c r="H318" s="33">
        <v>1.05</v>
      </c>
      <c r="I318" s="34">
        <f t="shared" si="163"/>
        <v>2296.14</v>
      </c>
      <c r="J318" s="12">
        <v>1</v>
      </c>
      <c r="K318" s="12">
        <v>0.89</v>
      </c>
      <c r="L318" s="12">
        <v>3.21</v>
      </c>
      <c r="M318" s="35">
        <f t="shared" si="164"/>
        <v>3.8569</v>
      </c>
      <c r="N318" s="12">
        <v>1.325</v>
      </c>
      <c r="O318" s="12">
        <v>0.5</v>
      </c>
      <c r="P318" s="36">
        <f t="shared" si="165"/>
        <v>5867.088317475</v>
      </c>
      <c r="Z318" s="12">
        <v>34993</v>
      </c>
      <c r="AA318" s="12">
        <v>0.0253</v>
      </c>
      <c r="AB318" s="13">
        <v>1.35</v>
      </c>
      <c r="AC318" s="14">
        <v>1</v>
      </c>
      <c r="AD318" s="15">
        <f t="shared" si="166"/>
        <v>1195.185915</v>
      </c>
      <c r="AE318" s="12">
        <v>1</v>
      </c>
      <c r="AF318" s="12">
        <v>530</v>
      </c>
      <c r="AG318" s="12">
        <v>2.23</v>
      </c>
      <c r="AH318" s="19">
        <f t="shared" si="167"/>
        <v>4.48691699604743</v>
      </c>
      <c r="AI318" s="20">
        <v>11872</v>
      </c>
      <c r="AJ318" s="12">
        <v>0.98</v>
      </c>
      <c r="AK318" s="12">
        <v>3.04</v>
      </c>
      <c r="AL318" s="9">
        <f t="shared" si="168"/>
        <v>3.9792</v>
      </c>
      <c r="AM318" s="10">
        <v>1.325</v>
      </c>
      <c r="AN318" s="20">
        <v>1</v>
      </c>
      <c r="AO318" s="21">
        <f t="shared" si="169"/>
        <v>90868.9216440104</v>
      </c>
      <c r="AU318" s="12">
        <v>40871</v>
      </c>
      <c r="AV318" s="12">
        <v>0.0253</v>
      </c>
      <c r="AW318" s="13">
        <v>1.35</v>
      </c>
      <c r="AX318" s="14">
        <v>1</v>
      </c>
      <c r="AY318" s="15">
        <f t="shared" si="170"/>
        <v>1395.949005</v>
      </c>
      <c r="AZ318" s="12">
        <v>1</v>
      </c>
      <c r="BA318" s="12">
        <v>530</v>
      </c>
      <c r="BB318" s="12">
        <v>2.23</v>
      </c>
      <c r="BC318" s="19">
        <f t="shared" si="171"/>
        <v>4.48691699604743</v>
      </c>
      <c r="BD318" s="20">
        <v>11872</v>
      </c>
      <c r="BE318" s="12">
        <v>0.98</v>
      </c>
      <c r="BF318" s="12">
        <v>3.04</v>
      </c>
      <c r="BG318" s="9">
        <f t="shared" si="172"/>
        <v>3.9792</v>
      </c>
      <c r="BH318" s="10">
        <v>1.325</v>
      </c>
      <c r="BI318" s="22">
        <v>1.085</v>
      </c>
      <c r="BJ318" s="21">
        <f t="shared" si="173"/>
        <v>103745.936000449</v>
      </c>
      <c r="BP318" s="12">
        <v>40871</v>
      </c>
      <c r="BQ318" s="12">
        <v>0.0299</v>
      </c>
      <c r="BR318" s="13">
        <v>1.35</v>
      </c>
      <c r="BS318" s="14">
        <v>1</v>
      </c>
      <c r="BT318" s="15">
        <f t="shared" si="174"/>
        <v>1649.757915</v>
      </c>
      <c r="BU318" s="12">
        <v>1</v>
      </c>
      <c r="BV318" s="12">
        <v>530</v>
      </c>
      <c r="BW318" s="12">
        <v>2.32</v>
      </c>
      <c r="BX318" s="19">
        <f t="shared" si="175"/>
        <v>4.57691699604743</v>
      </c>
      <c r="BY318" s="20">
        <v>11872</v>
      </c>
      <c r="BZ318" s="12">
        <v>0.98</v>
      </c>
      <c r="CA318" s="12">
        <v>3.84</v>
      </c>
      <c r="CB318" s="9">
        <f t="shared" si="176"/>
        <v>4.7632</v>
      </c>
      <c r="CC318" s="10">
        <v>1.325</v>
      </c>
      <c r="CD318" s="20">
        <v>1.2</v>
      </c>
      <c r="CE318" s="21">
        <f t="shared" si="177"/>
        <v>147098.380900773</v>
      </c>
    </row>
    <row r="319" s="1" customFormat="1" customHeight="1" spans="5:83">
      <c r="E319" s="12">
        <v>1197</v>
      </c>
      <c r="F319" s="12">
        <v>1594</v>
      </c>
      <c r="G319" s="32">
        <v>0.68</v>
      </c>
      <c r="H319" s="33">
        <v>1.36</v>
      </c>
      <c r="I319" s="34">
        <f t="shared" si="163"/>
        <v>2981.8</v>
      </c>
      <c r="J319" s="12">
        <v>1</v>
      </c>
      <c r="K319" s="12">
        <v>0.89</v>
      </c>
      <c r="L319" s="12">
        <v>3.21</v>
      </c>
      <c r="M319" s="35">
        <f t="shared" si="164"/>
        <v>3.8569</v>
      </c>
      <c r="N319" s="12">
        <v>1.325</v>
      </c>
      <c r="O319" s="12">
        <v>0.5</v>
      </c>
      <c r="P319" s="36">
        <f t="shared" si="165"/>
        <v>7619.08417825</v>
      </c>
      <c r="Z319" s="12">
        <v>34993</v>
      </c>
      <c r="AA319" s="12">
        <v>0.0253</v>
      </c>
      <c r="AB319" s="13">
        <v>1.35</v>
      </c>
      <c r="AC319" s="14">
        <v>1</v>
      </c>
      <c r="AD319" s="15">
        <f t="shared" si="166"/>
        <v>1195.185915</v>
      </c>
      <c r="AE319" s="12">
        <v>1</v>
      </c>
      <c r="AF319" s="12">
        <v>530</v>
      </c>
      <c r="AG319" s="12">
        <v>2.23</v>
      </c>
      <c r="AH319" s="19">
        <f t="shared" si="167"/>
        <v>4.48691699604743</v>
      </c>
      <c r="AI319" s="20">
        <v>11872</v>
      </c>
      <c r="AJ319" s="12">
        <v>0.98</v>
      </c>
      <c r="AK319" s="12">
        <v>3.04</v>
      </c>
      <c r="AL319" s="9">
        <f t="shared" si="168"/>
        <v>3.9792</v>
      </c>
      <c r="AM319" s="10">
        <v>1.325</v>
      </c>
      <c r="AN319" s="20">
        <v>1</v>
      </c>
      <c r="AO319" s="21">
        <f t="shared" si="169"/>
        <v>90868.9216440104</v>
      </c>
      <c r="AU319" s="12">
        <v>40871</v>
      </c>
      <c r="AV319" s="12">
        <v>0.0253</v>
      </c>
      <c r="AW319" s="13">
        <v>1.35</v>
      </c>
      <c r="AX319" s="14">
        <v>1</v>
      </c>
      <c r="AY319" s="15">
        <f t="shared" si="170"/>
        <v>1395.949005</v>
      </c>
      <c r="AZ319" s="12">
        <v>1</v>
      </c>
      <c r="BA319" s="12">
        <v>530</v>
      </c>
      <c r="BB319" s="12">
        <v>2.23</v>
      </c>
      <c r="BC319" s="19">
        <f t="shared" si="171"/>
        <v>4.48691699604743</v>
      </c>
      <c r="BD319" s="20">
        <v>11872</v>
      </c>
      <c r="BE319" s="12">
        <v>0.98</v>
      </c>
      <c r="BF319" s="12">
        <v>3.04</v>
      </c>
      <c r="BG319" s="9">
        <f t="shared" si="172"/>
        <v>3.9792</v>
      </c>
      <c r="BH319" s="10">
        <v>1.325</v>
      </c>
      <c r="BI319" s="22">
        <v>1.085</v>
      </c>
      <c r="BJ319" s="21">
        <f t="shared" si="173"/>
        <v>103745.936000449</v>
      </c>
      <c r="BP319" s="12">
        <v>40871</v>
      </c>
      <c r="BQ319" s="12">
        <v>0.0299</v>
      </c>
      <c r="BR319" s="13">
        <v>1.35</v>
      </c>
      <c r="BS319" s="14">
        <v>1</v>
      </c>
      <c r="BT319" s="15">
        <f t="shared" si="174"/>
        <v>1649.757915</v>
      </c>
      <c r="BU319" s="12">
        <v>1</v>
      </c>
      <c r="BV319" s="12">
        <v>530</v>
      </c>
      <c r="BW319" s="12">
        <v>2.32</v>
      </c>
      <c r="BX319" s="19">
        <f t="shared" si="175"/>
        <v>4.57691699604743</v>
      </c>
      <c r="BY319" s="20">
        <v>11872</v>
      </c>
      <c r="BZ319" s="12">
        <v>0.98</v>
      </c>
      <c r="CA319" s="12">
        <v>3.84</v>
      </c>
      <c r="CB319" s="9">
        <f t="shared" si="176"/>
        <v>4.7632</v>
      </c>
      <c r="CC319" s="10">
        <v>1.325</v>
      </c>
      <c r="CD319" s="20">
        <v>1.2</v>
      </c>
      <c r="CE319" s="21">
        <f t="shared" si="177"/>
        <v>147098.380900773</v>
      </c>
    </row>
    <row r="320" s="1" customFormat="1" customHeight="1" spans="5:83">
      <c r="E320" s="12">
        <v>1197</v>
      </c>
      <c r="F320" s="12">
        <v>1594</v>
      </c>
      <c r="G320" s="32">
        <v>0.52</v>
      </c>
      <c r="H320" s="33">
        <v>1.05</v>
      </c>
      <c r="I320" s="34">
        <f t="shared" si="163"/>
        <v>2296.14</v>
      </c>
      <c r="J320" s="12">
        <v>1</v>
      </c>
      <c r="K320" s="12">
        <v>0.89</v>
      </c>
      <c r="L320" s="12">
        <v>3.21</v>
      </c>
      <c r="M320" s="35">
        <f t="shared" si="164"/>
        <v>3.8569</v>
      </c>
      <c r="N320" s="12">
        <v>1.325</v>
      </c>
      <c r="O320" s="12">
        <v>0.5</v>
      </c>
      <c r="P320" s="36">
        <f t="shared" si="165"/>
        <v>5867.088317475</v>
      </c>
      <c r="Z320" s="12">
        <v>34993</v>
      </c>
      <c r="AA320" s="12">
        <v>0.0253</v>
      </c>
      <c r="AB320" s="13">
        <v>1.35</v>
      </c>
      <c r="AC320" s="14">
        <v>1</v>
      </c>
      <c r="AD320" s="15">
        <f t="shared" si="166"/>
        <v>1195.185915</v>
      </c>
      <c r="AE320" s="12">
        <v>1</v>
      </c>
      <c r="AF320" s="12">
        <v>530</v>
      </c>
      <c r="AG320" s="12">
        <v>2.23</v>
      </c>
      <c r="AH320" s="19">
        <f t="shared" si="167"/>
        <v>4.48691699604743</v>
      </c>
      <c r="AI320" s="20">
        <v>11872</v>
      </c>
      <c r="AJ320" s="12">
        <v>0.98</v>
      </c>
      <c r="AK320" s="12">
        <v>3.04</v>
      </c>
      <c r="AL320" s="9">
        <f t="shared" si="168"/>
        <v>3.9792</v>
      </c>
      <c r="AM320" s="10">
        <v>1.325</v>
      </c>
      <c r="AN320" s="20">
        <v>1</v>
      </c>
      <c r="AO320" s="21">
        <f t="shared" si="169"/>
        <v>90868.9216440104</v>
      </c>
      <c r="AU320" s="12">
        <v>40871</v>
      </c>
      <c r="AV320" s="12">
        <v>0.0253</v>
      </c>
      <c r="AW320" s="13">
        <v>1.35</v>
      </c>
      <c r="AX320" s="14">
        <v>1</v>
      </c>
      <c r="AY320" s="15">
        <f t="shared" si="170"/>
        <v>1395.949005</v>
      </c>
      <c r="AZ320" s="12">
        <v>1</v>
      </c>
      <c r="BA320" s="12">
        <v>530</v>
      </c>
      <c r="BB320" s="12">
        <v>2.23</v>
      </c>
      <c r="BC320" s="19">
        <f t="shared" si="171"/>
        <v>4.48691699604743</v>
      </c>
      <c r="BD320" s="20">
        <v>11872</v>
      </c>
      <c r="BE320" s="12">
        <v>0.98</v>
      </c>
      <c r="BF320" s="12">
        <v>3.04</v>
      </c>
      <c r="BG320" s="9">
        <f t="shared" si="172"/>
        <v>3.9792</v>
      </c>
      <c r="BH320" s="10">
        <v>1.325</v>
      </c>
      <c r="BI320" s="22">
        <v>1.085</v>
      </c>
      <c r="BJ320" s="21">
        <f t="shared" si="173"/>
        <v>103745.936000449</v>
      </c>
      <c r="BP320" s="12">
        <v>40871</v>
      </c>
      <c r="BQ320" s="12">
        <v>0.0299</v>
      </c>
      <c r="BR320" s="13">
        <v>1.35</v>
      </c>
      <c r="BS320" s="14">
        <v>1</v>
      </c>
      <c r="BT320" s="15">
        <f t="shared" si="174"/>
        <v>1649.757915</v>
      </c>
      <c r="BU320" s="12">
        <v>1</v>
      </c>
      <c r="BV320" s="12">
        <v>530</v>
      </c>
      <c r="BW320" s="12">
        <v>2.32</v>
      </c>
      <c r="BX320" s="19">
        <f t="shared" si="175"/>
        <v>4.57691699604743</v>
      </c>
      <c r="BY320" s="20">
        <v>11872</v>
      </c>
      <c r="BZ320" s="12">
        <v>0.98</v>
      </c>
      <c r="CA320" s="12">
        <v>3.84</v>
      </c>
      <c r="CB320" s="9">
        <f t="shared" si="176"/>
        <v>4.7632</v>
      </c>
      <c r="CC320" s="10">
        <v>1.325</v>
      </c>
      <c r="CD320" s="20">
        <v>1.2</v>
      </c>
      <c r="CE320" s="21">
        <f t="shared" si="177"/>
        <v>147098.380900773</v>
      </c>
    </row>
    <row r="321" s="1" customFormat="1" customHeight="1" spans="5:83">
      <c r="E321" s="12">
        <v>1197</v>
      </c>
      <c r="F321" s="12">
        <v>1594</v>
      </c>
      <c r="G321" s="32">
        <v>0.68</v>
      </c>
      <c r="H321" s="33">
        <v>1.36</v>
      </c>
      <c r="I321" s="34">
        <f t="shared" si="163"/>
        <v>2981.8</v>
      </c>
      <c r="J321" s="12">
        <v>1</v>
      </c>
      <c r="K321" s="12">
        <v>0.89</v>
      </c>
      <c r="L321" s="12">
        <v>3.21</v>
      </c>
      <c r="M321" s="35">
        <f t="shared" si="164"/>
        <v>3.8569</v>
      </c>
      <c r="N321" s="12">
        <v>1.325</v>
      </c>
      <c r="O321" s="12">
        <v>0.5</v>
      </c>
      <c r="P321" s="36">
        <f t="shared" si="165"/>
        <v>7619.08417825</v>
      </c>
      <c r="Z321" s="12">
        <v>34993</v>
      </c>
      <c r="AA321" s="12">
        <v>0.0253</v>
      </c>
      <c r="AB321" s="13">
        <v>1.35</v>
      </c>
      <c r="AC321" s="14">
        <v>1</v>
      </c>
      <c r="AD321" s="15">
        <f t="shared" si="166"/>
        <v>1195.185915</v>
      </c>
      <c r="AE321" s="12">
        <v>1</v>
      </c>
      <c r="AF321" s="12">
        <v>530</v>
      </c>
      <c r="AG321" s="12">
        <v>2.23</v>
      </c>
      <c r="AH321" s="19">
        <f t="shared" si="167"/>
        <v>4.48691699604743</v>
      </c>
      <c r="AI321" s="20">
        <v>11872</v>
      </c>
      <c r="AJ321" s="12">
        <v>0.98</v>
      </c>
      <c r="AK321" s="12">
        <v>3.04</v>
      </c>
      <c r="AL321" s="9">
        <f t="shared" si="168"/>
        <v>3.9792</v>
      </c>
      <c r="AM321" s="10">
        <v>1.325</v>
      </c>
      <c r="AN321" s="20">
        <v>1</v>
      </c>
      <c r="AO321" s="21">
        <f t="shared" si="169"/>
        <v>90868.9216440104</v>
      </c>
      <c r="AU321" s="12">
        <v>40871</v>
      </c>
      <c r="AV321" s="12">
        <v>0.0253</v>
      </c>
      <c r="AW321" s="13">
        <v>1.35</v>
      </c>
      <c r="AX321" s="14">
        <v>1</v>
      </c>
      <c r="AY321" s="15">
        <f t="shared" si="170"/>
        <v>1395.949005</v>
      </c>
      <c r="AZ321" s="12">
        <v>1</v>
      </c>
      <c r="BA321" s="12">
        <v>530</v>
      </c>
      <c r="BB321" s="12">
        <v>2.23</v>
      </c>
      <c r="BC321" s="19">
        <f t="shared" si="171"/>
        <v>4.48691699604743</v>
      </c>
      <c r="BD321" s="20">
        <v>11872</v>
      </c>
      <c r="BE321" s="12">
        <v>0.98</v>
      </c>
      <c r="BF321" s="12">
        <v>3.04</v>
      </c>
      <c r="BG321" s="9">
        <f t="shared" si="172"/>
        <v>3.9792</v>
      </c>
      <c r="BH321" s="10">
        <v>1.325</v>
      </c>
      <c r="BI321" s="22">
        <v>1.085</v>
      </c>
      <c r="BJ321" s="21">
        <f t="shared" si="173"/>
        <v>103745.936000449</v>
      </c>
      <c r="BP321" s="12">
        <v>40871</v>
      </c>
      <c r="BQ321" s="12">
        <v>0.0299</v>
      </c>
      <c r="BR321" s="13">
        <v>1.35</v>
      </c>
      <c r="BS321" s="14">
        <v>1</v>
      </c>
      <c r="BT321" s="15">
        <f t="shared" si="174"/>
        <v>1649.757915</v>
      </c>
      <c r="BU321" s="12">
        <v>1</v>
      </c>
      <c r="BV321" s="12">
        <v>530</v>
      </c>
      <c r="BW321" s="12">
        <v>2.32</v>
      </c>
      <c r="BX321" s="19">
        <f t="shared" si="175"/>
        <v>4.57691699604743</v>
      </c>
      <c r="BY321" s="20">
        <v>11872</v>
      </c>
      <c r="BZ321" s="12">
        <v>0.98</v>
      </c>
      <c r="CA321" s="12">
        <v>3.84</v>
      </c>
      <c r="CB321" s="9">
        <f t="shared" si="176"/>
        <v>4.7632</v>
      </c>
      <c r="CC321" s="10">
        <v>1.325</v>
      </c>
      <c r="CD321" s="20">
        <v>1.2</v>
      </c>
      <c r="CE321" s="21">
        <f t="shared" si="177"/>
        <v>147098.380900773</v>
      </c>
    </row>
    <row r="322" s="1" customFormat="1" customHeight="1" spans="5:83">
      <c r="E322" s="12">
        <v>1197</v>
      </c>
      <c r="F322" s="12">
        <v>1594</v>
      </c>
      <c r="G322" s="32">
        <v>0.52</v>
      </c>
      <c r="H322" s="33">
        <v>1.05</v>
      </c>
      <c r="I322" s="34">
        <f t="shared" si="163"/>
        <v>2296.14</v>
      </c>
      <c r="J322" s="12">
        <v>1</v>
      </c>
      <c r="K322" s="12">
        <v>0.89</v>
      </c>
      <c r="L322" s="12">
        <v>3.21</v>
      </c>
      <c r="M322" s="35">
        <f t="shared" si="164"/>
        <v>3.8569</v>
      </c>
      <c r="N322" s="12">
        <v>1.325</v>
      </c>
      <c r="O322" s="12">
        <v>0.5</v>
      </c>
      <c r="P322" s="36">
        <f t="shared" si="165"/>
        <v>5867.088317475</v>
      </c>
      <c r="Z322" s="12">
        <v>34993</v>
      </c>
      <c r="AA322" s="12">
        <v>0.0253</v>
      </c>
      <c r="AB322" s="13">
        <v>1.35</v>
      </c>
      <c r="AC322" s="14">
        <v>1</v>
      </c>
      <c r="AD322" s="15">
        <f t="shared" si="166"/>
        <v>1195.185915</v>
      </c>
      <c r="AE322" s="12">
        <v>1</v>
      </c>
      <c r="AF322" s="12">
        <v>530</v>
      </c>
      <c r="AG322" s="12">
        <v>2.23</v>
      </c>
      <c r="AH322" s="19">
        <f t="shared" si="167"/>
        <v>4.48691699604743</v>
      </c>
      <c r="AI322" s="20">
        <v>0</v>
      </c>
      <c r="AJ322" s="12">
        <v>0.98</v>
      </c>
      <c r="AK322" s="12">
        <v>3.04</v>
      </c>
      <c r="AL322" s="9">
        <f t="shared" si="168"/>
        <v>3.9792</v>
      </c>
      <c r="AM322" s="10">
        <v>1.325</v>
      </c>
      <c r="AN322" s="20">
        <v>1</v>
      </c>
      <c r="AO322" s="21">
        <f t="shared" si="169"/>
        <v>28274.5139640104</v>
      </c>
      <c r="AU322" s="12">
        <v>40871</v>
      </c>
      <c r="AV322" s="12">
        <v>0.0253</v>
      </c>
      <c r="AW322" s="13">
        <v>1.35</v>
      </c>
      <c r="AX322" s="14">
        <v>1</v>
      </c>
      <c r="AY322" s="15">
        <f t="shared" si="170"/>
        <v>1395.949005</v>
      </c>
      <c r="AZ322" s="12">
        <v>1</v>
      </c>
      <c r="BA322" s="12">
        <v>530</v>
      </c>
      <c r="BB322" s="12">
        <v>2.23</v>
      </c>
      <c r="BC322" s="19">
        <f t="shared" si="171"/>
        <v>4.48691699604743</v>
      </c>
      <c r="BD322" s="20">
        <v>11872</v>
      </c>
      <c r="BE322" s="12">
        <v>0.98</v>
      </c>
      <c r="BF322" s="12">
        <v>3.04</v>
      </c>
      <c r="BG322" s="9">
        <f t="shared" si="172"/>
        <v>3.9792</v>
      </c>
      <c r="BH322" s="10">
        <v>1.325</v>
      </c>
      <c r="BI322" s="22">
        <v>1.085</v>
      </c>
      <c r="BJ322" s="21">
        <f t="shared" si="173"/>
        <v>103745.936000449</v>
      </c>
      <c r="BP322" s="12">
        <v>40871</v>
      </c>
      <c r="BQ322" s="12">
        <v>0.0299</v>
      </c>
      <c r="BR322" s="13">
        <v>1.35</v>
      </c>
      <c r="BS322" s="14">
        <v>1</v>
      </c>
      <c r="BT322" s="15">
        <f t="shared" si="174"/>
        <v>1649.757915</v>
      </c>
      <c r="BU322" s="12">
        <v>1</v>
      </c>
      <c r="BV322" s="12">
        <v>530</v>
      </c>
      <c r="BW322" s="12">
        <v>2.32</v>
      </c>
      <c r="BX322" s="19">
        <f t="shared" si="175"/>
        <v>4.57691699604743</v>
      </c>
      <c r="BY322" s="20">
        <v>11872</v>
      </c>
      <c r="BZ322" s="12">
        <v>0.98</v>
      </c>
      <c r="CA322" s="12">
        <v>3.84</v>
      </c>
      <c r="CB322" s="9">
        <f t="shared" si="176"/>
        <v>4.7632</v>
      </c>
      <c r="CC322" s="10">
        <v>1.325</v>
      </c>
      <c r="CD322" s="20">
        <v>1.2</v>
      </c>
      <c r="CE322" s="21">
        <f t="shared" si="177"/>
        <v>147098.380900773</v>
      </c>
    </row>
    <row r="323" s="1" customFormat="1" customHeight="1" spans="5:83">
      <c r="E323" s="12">
        <v>1197</v>
      </c>
      <c r="F323" s="12">
        <v>1594</v>
      </c>
      <c r="G323" s="32">
        <v>0.68</v>
      </c>
      <c r="H323" s="33">
        <v>1.36</v>
      </c>
      <c r="I323" s="34">
        <f t="shared" si="163"/>
        <v>2981.8</v>
      </c>
      <c r="J323" s="12">
        <v>1</v>
      </c>
      <c r="K323" s="12">
        <v>0.89</v>
      </c>
      <c r="L323" s="12">
        <v>3.21</v>
      </c>
      <c r="M323" s="35">
        <f t="shared" si="164"/>
        <v>3.8569</v>
      </c>
      <c r="N323" s="12">
        <v>1.325</v>
      </c>
      <c r="O323" s="12">
        <v>0.5</v>
      </c>
      <c r="P323" s="36">
        <f t="shared" si="165"/>
        <v>7619.08417825</v>
      </c>
      <c r="Z323" s="12">
        <v>34993</v>
      </c>
      <c r="AA323" s="12">
        <v>0.0253</v>
      </c>
      <c r="AB323" s="13">
        <v>1.35</v>
      </c>
      <c r="AC323" s="14">
        <v>1</v>
      </c>
      <c r="AD323" s="15">
        <f t="shared" si="166"/>
        <v>1195.185915</v>
      </c>
      <c r="AE323" s="12">
        <v>1</v>
      </c>
      <c r="AF323" s="12">
        <v>530</v>
      </c>
      <c r="AG323" s="12">
        <v>2.23</v>
      </c>
      <c r="AH323" s="19">
        <f t="shared" si="167"/>
        <v>4.48691699604743</v>
      </c>
      <c r="AI323" s="20">
        <v>0</v>
      </c>
      <c r="AJ323" s="12">
        <v>0.98</v>
      </c>
      <c r="AK323" s="12">
        <v>3.04</v>
      </c>
      <c r="AL323" s="9">
        <f t="shared" si="168"/>
        <v>3.9792</v>
      </c>
      <c r="AM323" s="10">
        <v>1.325</v>
      </c>
      <c r="AN323" s="20">
        <v>1</v>
      </c>
      <c r="AO323" s="21">
        <f t="shared" si="169"/>
        <v>28274.5139640104</v>
      </c>
      <c r="AU323" s="12">
        <v>40871</v>
      </c>
      <c r="AV323" s="12">
        <v>0.0253</v>
      </c>
      <c r="AW323" s="13">
        <v>1.35</v>
      </c>
      <c r="AX323" s="14">
        <v>1</v>
      </c>
      <c r="AY323" s="15">
        <f t="shared" si="170"/>
        <v>1395.949005</v>
      </c>
      <c r="AZ323" s="12">
        <v>1</v>
      </c>
      <c r="BA323" s="12">
        <v>530</v>
      </c>
      <c r="BB323" s="12">
        <v>2.23</v>
      </c>
      <c r="BC323" s="19">
        <f t="shared" si="171"/>
        <v>4.48691699604743</v>
      </c>
      <c r="BD323" s="20">
        <v>11872</v>
      </c>
      <c r="BE323" s="12">
        <v>0.98</v>
      </c>
      <c r="BF323" s="12">
        <v>3.04</v>
      </c>
      <c r="BG323" s="9">
        <f t="shared" si="172"/>
        <v>3.9792</v>
      </c>
      <c r="BH323" s="10">
        <v>1.325</v>
      </c>
      <c r="BI323" s="22">
        <v>1.085</v>
      </c>
      <c r="BJ323" s="21">
        <f t="shared" si="173"/>
        <v>103745.936000449</v>
      </c>
      <c r="BP323" s="12">
        <v>40871</v>
      </c>
      <c r="BQ323" s="12">
        <v>0.0299</v>
      </c>
      <c r="BR323" s="13">
        <v>1.35</v>
      </c>
      <c r="BS323" s="14">
        <v>1</v>
      </c>
      <c r="BT323" s="15">
        <f t="shared" si="174"/>
        <v>1649.757915</v>
      </c>
      <c r="BU323" s="12">
        <v>1</v>
      </c>
      <c r="BV323" s="12">
        <v>530</v>
      </c>
      <c r="BW323" s="12">
        <v>2.32</v>
      </c>
      <c r="BX323" s="19">
        <f t="shared" si="175"/>
        <v>4.57691699604743</v>
      </c>
      <c r="BY323" s="20">
        <v>11872</v>
      </c>
      <c r="BZ323" s="12">
        <v>0.98</v>
      </c>
      <c r="CA323" s="12">
        <v>3.84</v>
      </c>
      <c r="CB323" s="9">
        <f t="shared" si="176"/>
        <v>4.7632</v>
      </c>
      <c r="CC323" s="10">
        <v>1.325</v>
      </c>
      <c r="CD323" s="20">
        <v>1.2</v>
      </c>
      <c r="CE323" s="21">
        <f t="shared" si="177"/>
        <v>147098.380900773</v>
      </c>
    </row>
    <row r="324" s="1" customFormat="1" customHeight="1" spans="5:83">
      <c r="E324" s="12">
        <v>1197</v>
      </c>
      <c r="F324" s="12">
        <v>1594</v>
      </c>
      <c r="G324" s="32">
        <v>4.77</v>
      </c>
      <c r="H324" s="33">
        <v>9.55</v>
      </c>
      <c r="I324" s="34">
        <f t="shared" si="163"/>
        <v>20932.39</v>
      </c>
      <c r="J324" s="12">
        <v>2.2</v>
      </c>
      <c r="K324" s="12">
        <v>0.89</v>
      </c>
      <c r="L324" s="12">
        <v>3.21</v>
      </c>
      <c r="M324" s="35">
        <f t="shared" si="164"/>
        <v>3.8569</v>
      </c>
      <c r="N324" s="12">
        <v>1.325</v>
      </c>
      <c r="O324" s="12">
        <v>0.5</v>
      </c>
      <c r="P324" s="36">
        <f t="shared" si="165"/>
        <v>117670.001749382</v>
      </c>
      <c r="Z324" s="12">
        <v>34993</v>
      </c>
      <c r="AA324" s="12">
        <v>0.0253</v>
      </c>
      <c r="AB324" s="13">
        <v>1.35</v>
      </c>
      <c r="AC324" s="14">
        <v>1</v>
      </c>
      <c r="AD324" s="15">
        <f t="shared" si="166"/>
        <v>1195.185915</v>
      </c>
      <c r="AE324" s="12">
        <v>1</v>
      </c>
      <c r="AF324" s="12">
        <v>530</v>
      </c>
      <c r="AG324" s="12">
        <v>2.23</v>
      </c>
      <c r="AH324" s="19">
        <f t="shared" si="167"/>
        <v>4.48691699604743</v>
      </c>
      <c r="AI324" s="20">
        <v>0</v>
      </c>
      <c r="AJ324" s="12">
        <v>0.98</v>
      </c>
      <c r="AK324" s="12">
        <v>3.04</v>
      </c>
      <c r="AL324" s="9">
        <f t="shared" si="168"/>
        <v>3.9792</v>
      </c>
      <c r="AM324" s="10">
        <v>1.325</v>
      </c>
      <c r="AN324" s="20">
        <v>1</v>
      </c>
      <c r="AO324" s="21">
        <f t="shared" si="169"/>
        <v>28274.5139640104</v>
      </c>
      <c r="AU324" s="12">
        <v>40871</v>
      </c>
      <c r="AV324" s="12">
        <v>0.0253</v>
      </c>
      <c r="AW324" s="13">
        <v>1.35</v>
      </c>
      <c r="AX324" s="14">
        <v>1</v>
      </c>
      <c r="AY324" s="15">
        <f t="shared" si="170"/>
        <v>1395.949005</v>
      </c>
      <c r="AZ324" s="12">
        <v>1</v>
      </c>
      <c r="BA324" s="12">
        <v>530</v>
      </c>
      <c r="BB324" s="12">
        <v>2.23</v>
      </c>
      <c r="BC324" s="19">
        <f t="shared" si="171"/>
        <v>4.48691699604743</v>
      </c>
      <c r="BD324" s="20">
        <v>11872</v>
      </c>
      <c r="BE324" s="12">
        <v>0.98</v>
      </c>
      <c r="BF324" s="12">
        <v>3.04</v>
      </c>
      <c r="BG324" s="9">
        <f t="shared" si="172"/>
        <v>3.9792</v>
      </c>
      <c r="BH324" s="10">
        <v>1.325</v>
      </c>
      <c r="BI324" s="22">
        <v>1.085</v>
      </c>
      <c r="BJ324" s="21">
        <f t="shared" si="173"/>
        <v>103745.936000449</v>
      </c>
      <c r="BP324" s="12">
        <v>40871</v>
      </c>
      <c r="BQ324" s="12">
        <v>0.0299</v>
      </c>
      <c r="BR324" s="13">
        <v>1.35</v>
      </c>
      <c r="BS324" s="14">
        <v>1</v>
      </c>
      <c r="BT324" s="15">
        <f t="shared" si="174"/>
        <v>1649.757915</v>
      </c>
      <c r="BU324" s="12">
        <v>1</v>
      </c>
      <c r="BV324" s="12">
        <v>530</v>
      </c>
      <c r="BW324" s="12">
        <v>2.32</v>
      </c>
      <c r="BX324" s="19">
        <f t="shared" si="175"/>
        <v>4.57691699604743</v>
      </c>
      <c r="BY324" s="20">
        <v>11872</v>
      </c>
      <c r="BZ324" s="12">
        <v>0.98</v>
      </c>
      <c r="CA324" s="12">
        <v>3.84</v>
      </c>
      <c r="CB324" s="9">
        <f t="shared" si="176"/>
        <v>4.7632</v>
      </c>
      <c r="CC324" s="10">
        <v>1.325</v>
      </c>
      <c r="CD324" s="20">
        <v>1.2</v>
      </c>
      <c r="CE324" s="21">
        <f t="shared" si="177"/>
        <v>147098.380900773</v>
      </c>
    </row>
    <row r="325" s="1" customFormat="1" customHeight="1" spans="5:83">
      <c r="E325" s="12">
        <v>1197</v>
      </c>
      <c r="F325" s="12">
        <v>1594</v>
      </c>
      <c r="G325" s="32">
        <v>7.16</v>
      </c>
      <c r="H325" s="33">
        <v>14.32</v>
      </c>
      <c r="I325" s="34">
        <f t="shared" si="163"/>
        <v>31396.6</v>
      </c>
      <c r="J325" s="12">
        <v>2.2</v>
      </c>
      <c r="K325" s="12">
        <v>0.89</v>
      </c>
      <c r="L325" s="12">
        <v>3.21</v>
      </c>
      <c r="M325" s="35">
        <f t="shared" si="164"/>
        <v>3.8569</v>
      </c>
      <c r="N325" s="12">
        <v>1.325</v>
      </c>
      <c r="O325" s="12">
        <v>0.5</v>
      </c>
      <c r="P325" s="36">
        <f t="shared" si="165"/>
        <v>176493.84408205</v>
      </c>
      <c r="Z325" s="12">
        <v>34993</v>
      </c>
      <c r="AA325" s="12">
        <v>0.0253</v>
      </c>
      <c r="AB325" s="13">
        <v>1.35</v>
      </c>
      <c r="AC325" s="14">
        <v>1</v>
      </c>
      <c r="AD325" s="15">
        <f t="shared" si="166"/>
        <v>1195.185915</v>
      </c>
      <c r="AE325" s="12">
        <v>1</v>
      </c>
      <c r="AF325" s="12">
        <v>530</v>
      </c>
      <c r="AG325" s="12">
        <v>2.23</v>
      </c>
      <c r="AH325" s="19">
        <f t="shared" si="167"/>
        <v>4.48691699604743</v>
      </c>
      <c r="AI325" s="20">
        <v>0</v>
      </c>
      <c r="AJ325" s="12">
        <v>0.98</v>
      </c>
      <c r="AK325" s="12">
        <v>3.04</v>
      </c>
      <c r="AL325" s="9">
        <f t="shared" si="168"/>
        <v>3.9792</v>
      </c>
      <c r="AM325" s="10">
        <v>1.325</v>
      </c>
      <c r="AN325" s="20">
        <v>1</v>
      </c>
      <c r="AO325" s="21">
        <f t="shared" si="169"/>
        <v>28274.5139640104</v>
      </c>
      <c r="AU325" s="12">
        <v>40871</v>
      </c>
      <c r="AV325" s="12">
        <v>0.0253</v>
      </c>
      <c r="AW325" s="13">
        <v>1.35</v>
      </c>
      <c r="AX325" s="14">
        <v>1</v>
      </c>
      <c r="AY325" s="15">
        <f t="shared" si="170"/>
        <v>1395.949005</v>
      </c>
      <c r="AZ325" s="12">
        <v>1</v>
      </c>
      <c r="BA325" s="12">
        <v>530</v>
      </c>
      <c r="BB325" s="12">
        <v>2.23</v>
      </c>
      <c r="BC325" s="19">
        <f t="shared" si="171"/>
        <v>4.48691699604743</v>
      </c>
      <c r="BD325" s="20">
        <v>11872</v>
      </c>
      <c r="BE325" s="12">
        <v>0.98</v>
      </c>
      <c r="BF325" s="12">
        <v>3.04</v>
      </c>
      <c r="BG325" s="9">
        <f t="shared" si="172"/>
        <v>3.9792</v>
      </c>
      <c r="BH325" s="10">
        <v>1.325</v>
      </c>
      <c r="BI325" s="22">
        <v>1.085</v>
      </c>
      <c r="BJ325" s="21">
        <f t="shared" si="173"/>
        <v>103745.936000449</v>
      </c>
      <c r="BP325" s="12">
        <v>40871</v>
      </c>
      <c r="BQ325" s="12">
        <v>0.0299</v>
      </c>
      <c r="BR325" s="13">
        <v>1.35</v>
      </c>
      <c r="BS325" s="14">
        <v>1</v>
      </c>
      <c r="BT325" s="15">
        <f t="shared" si="174"/>
        <v>1649.757915</v>
      </c>
      <c r="BU325" s="12">
        <v>1</v>
      </c>
      <c r="BV325" s="12">
        <v>530</v>
      </c>
      <c r="BW325" s="12">
        <v>2.32</v>
      </c>
      <c r="BX325" s="19">
        <f t="shared" si="175"/>
        <v>4.57691699604743</v>
      </c>
      <c r="BY325" s="20">
        <v>11872</v>
      </c>
      <c r="BZ325" s="12">
        <v>0.98</v>
      </c>
      <c r="CA325" s="12">
        <v>3.84</v>
      </c>
      <c r="CB325" s="9">
        <f t="shared" si="176"/>
        <v>4.7632</v>
      </c>
      <c r="CC325" s="10">
        <v>1.325</v>
      </c>
      <c r="CD325" s="20">
        <v>1.2</v>
      </c>
      <c r="CE325" s="21">
        <f t="shared" si="177"/>
        <v>147098.380900773</v>
      </c>
    </row>
    <row r="326" s="1" customFormat="1" customHeight="1" spans="5:83">
      <c r="E326" s="37" t="s">
        <v>41</v>
      </c>
      <c r="F326" s="37"/>
      <c r="G326" s="37"/>
      <c r="H326" s="37"/>
      <c r="I326" s="37"/>
      <c r="J326" s="38">
        <f>SUM(P312:P325)</f>
        <v>373312.685000782</v>
      </c>
      <c r="K326" s="38"/>
      <c r="L326" s="38"/>
      <c r="M326" s="38"/>
      <c r="N326" s="38"/>
      <c r="O326" s="38"/>
      <c r="P326" s="38"/>
      <c r="Z326" s="12">
        <v>34993</v>
      </c>
      <c r="AA326" s="12">
        <v>0.0253</v>
      </c>
      <c r="AB326" s="13">
        <v>1.35</v>
      </c>
      <c r="AC326" s="14">
        <v>1</v>
      </c>
      <c r="AD326" s="15">
        <f t="shared" si="166"/>
        <v>1195.185915</v>
      </c>
      <c r="AE326" s="12">
        <v>1</v>
      </c>
      <c r="AF326" s="12">
        <v>530</v>
      </c>
      <c r="AG326" s="12">
        <v>2.23</v>
      </c>
      <c r="AH326" s="19">
        <f t="shared" si="167"/>
        <v>4.48691699604743</v>
      </c>
      <c r="AI326" s="20">
        <v>0</v>
      </c>
      <c r="AJ326" s="12">
        <v>0.98</v>
      </c>
      <c r="AK326" s="12">
        <v>3.04</v>
      </c>
      <c r="AL326" s="9">
        <f t="shared" si="168"/>
        <v>3.9792</v>
      </c>
      <c r="AM326" s="10">
        <v>1.325</v>
      </c>
      <c r="AN326" s="20">
        <v>1</v>
      </c>
      <c r="AO326" s="21">
        <f t="shared" si="169"/>
        <v>28274.5139640104</v>
      </c>
      <c r="AU326" s="12">
        <v>40871</v>
      </c>
      <c r="AV326" s="12">
        <v>0.0253</v>
      </c>
      <c r="AW326" s="13">
        <v>1.35</v>
      </c>
      <c r="AX326" s="14">
        <v>1</v>
      </c>
      <c r="AY326" s="15">
        <f t="shared" si="170"/>
        <v>1395.949005</v>
      </c>
      <c r="AZ326" s="12">
        <v>1</v>
      </c>
      <c r="BA326" s="12">
        <v>530</v>
      </c>
      <c r="BB326" s="12">
        <v>2.23</v>
      </c>
      <c r="BC326" s="19">
        <f t="shared" si="171"/>
        <v>4.48691699604743</v>
      </c>
      <c r="BD326" s="20">
        <v>11872</v>
      </c>
      <c r="BE326" s="12">
        <v>0.98</v>
      </c>
      <c r="BF326" s="12">
        <v>3.04</v>
      </c>
      <c r="BG326" s="9">
        <f t="shared" si="172"/>
        <v>3.9792</v>
      </c>
      <c r="BH326" s="10">
        <v>1.325</v>
      </c>
      <c r="BI326" s="22">
        <v>1.085</v>
      </c>
      <c r="BJ326" s="21">
        <f t="shared" si="173"/>
        <v>103745.936000449</v>
      </c>
      <c r="BP326" s="12">
        <v>40871</v>
      </c>
      <c r="BQ326" s="12">
        <v>0.0299</v>
      </c>
      <c r="BR326" s="13">
        <v>1.35</v>
      </c>
      <c r="BS326" s="14">
        <v>1</v>
      </c>
      <c r="BT326" s="15">
        <f t="shared" si="174"/>
        <v>1649.757915</v>
      </c>
      <c r="BU326" s="12">
        <v>1</v>
      </c>
      <c r="BV326" s="12">
        <v>530</v>
      </c>
      <c r="BW326" s="12">
        <v>2.32</v>
      </c>
      <c r="BX326" s="19">
        <f t="shared" si="175"/>
        <v>4.57691699604743</v>
      </c>
      <c r="BY326" s="20">
        <v>11872</v>
      </c>
      <c r="BZ326" s="12">
        <v>0.98</v>
      </c>
      <c r="CA326" s="12">
        <v>3.84</v>
      </c>
      <c r="CB326" s="9">
        <f t="shared" si="176"/>
        <v>4.7632</v>
      </c>
      <c r="CC326" s="10">
        <v>1.325</v>
      </c>
      <c r="CD326" s="20">
        <v>1.2</v>
      </c>
      <c r="CE326" s="21">
        <f t="shared" si="177"/>
        <v>147098.380900773</v>
      </c>
    </row>
    <row r="327" s="1" customFormat="1" customHeight="1" spans="5:83">
      <c r="E327" s="37"/>
      <c r="F327" s="37"/>
      <c r="G327" s="37"/>
      <c r="H327" s="37"/>
      <c r="I327" s="37"/>
      <c r="J327" s="38"/>
      <c r="K327" s="38"/>
      <c r="L327" s="38"/>
      <c r="M327" s="38"/>
      <c r="N327" s="38"/>
      <c r="O327" s="38"/>
      <c r="P327" s="38"/>
      <c r="Z327" s="12">
        <v>34993</v>
      </c>
      <c r="AA327" s="12">
        <v>0</v>
      </c>
      <c r="AB327" s="13">
        <v>1.35</v>
      </c>
      <c r="AC327" s="14">
        <v>1</v>
      </c>
      <c r="AD327" s="15">
        <f t="shared" si="166"/>
        <v>0</v>
      </c>
      <c r="AE327" s="12">
        <v>1</v>
      </c>
      <c r="AF327" s="12">
        <v>530</v>
      </c>
      <c r="AG327" s="12">
        <v>2.23</v>
      </c>
      <c r="AH327" s="19">
        <f t="shared" si="167"/>
        <v>4.48691699604743</v>
      </c>
      <c r="AI327" s="20">
        <v>0</v>
      </c>
      <c r="AJ327" s="12">
        <v>0.98</v>
      </c>
      <c r="AK327" s="12">
        <v>3.04</v>
      </c>
      <c r="AL327" s="9">
        <f t="shared" si="168"/>
        <v>3.9792</v>
      </c>
      <c r="AM327" s="10">
        <v>1.325</v>
      </c>
      <c r="AN327" s="20">
        <v>1</v>
      </c>
      <c r="AO327" s="21">
        <f t="shared" si="169"/>
        <v>0</v>
      </c>
      <c r="AU327" s="12">
        <v>40871</v>
      </c>
      <c r="AV327" s="12">
        <v>0.0253</v>
      </c>
      <c r="AW327" s="13">
        <v>1.35</v>
      </c>
      <c r="AX327" s="14">
        <v>1</v>
      </c>
      <c r="AY327" s="15">
        <f t="shared" si="170"/>
        <v>1395.949005</v>
      </c>
      <c r="AZ327" s="12">
        <v>1</v>
      </c>
      <c r="BA327" s="12">
        <v>530</v>
      </c>
      <c r="BB327" s="12">
        <v>2.23</v>
      </c>
      <c r="BC327" s="19">
        <f t="shared" si="171"/>
        <v>4.48691699604743</v>
      </c>
      <c r="BD327" s="20">
        <v>0</v>
      </c>
      <c r="BE327" s="12">
        <v>0.98</v>
      </c>
      <c r="BF327" s="12">
        <v>3.04</v>
      </c>
      <c r="BG327" s="9">
        <f t="shared" si="172"/>
        <v>3.9792</v>
      </c>
      <c r="BH327" s="10">
        <v>1.325</v>
      </c>
      <c r="BI327" s="22">
        <v>1.085</v>
      </c>
      <c r="BJ327" s="21">
        <f t="shared" si="173"/>
        <v>35831.0036676487</v>
      </c>
      <c r="BP327" s="12">
        <v>40871</v>
      </c>
      <c r="BQ327" s="12">
        <v>0.0299</v>
      </c>
      <c r="BR327" s="13">
        <v>1.35</v>
      </c>
      <c r="BS327" s="14">
        <v>1</v>
      </c>
      <c r="BT327" s="15">
        <f t="shared" si="174"/>
        <v>1649.757915</v>
      </c>
      <c r="BU327" s="12">
        <v>1</v>
      </c>
      <c r="BV327" s="12">
        <v>530</v>
      </c>
      <c r="BW327" s="12">
        <v>2.32</v>
      </c>
      <c r="BX327" s="19">
        <f t="shared" si="175"/>
        <v>4.57691699604743</v>
      </c>
      <c r="BY327" s="20">
        <v>0</v>
      </c>
      <c r="BZ327" s="12">
        <v>0.98</v>
      </c>
      <c r="CA327" s="12">
        <v>3.84</v>
      </c>
      <c r="CB327" s="9">
        <f t="shared" si="176"/>
        <v>4.7632</v>
      </c>
      <c r="CC327" s="10">
        <v>1.325</v>
      </c>
      <c r="CD327" s="20">
        <v>1.2</v>
      </c>
      <c r="CE327" s="21">
        <f t="shared" si="177"/>
        <v>57185.9313647728</v>
      </c>
    </row>
    <row r="328" s="1" customFormat="1" customHeight="1" spans="5:83">
      <c r="E328" s="37"/>
      <c r="F328" s="37"/>
      <c r="G328" s="37"/>
      <c r="H328" s="37"/>
      <c r="I328" s="37"/>
      <c r="J328" s="38"/>
      <c r="K328" s="38"/>
      <c r="L328" s="38"/>
      <c r="M328" s="38"/>
      <c r="N328" s="38"/>
      <c r="O328" s="38"/>
      <c r="P328" s="38"/>
      <c r="Z328" s="12">
        <v>34993</v>
      </c>
      <c r="AA328" s="12">
        <v>0</v>
      </c>
      <c r="AB328" s="13">
        <v>1.35</v>
      </c>
      <c r="AC328" s="14">
        <v>1</v>
      </c>
      <c r="AD328" s="15">
        <f t="shared" si="166"/>
        <v>0</v>
      </c>
      <c r="AE328" s="12">
        <v>1</v>
      </c>
      <c r="AF328" s="12">
        <v>530</v>
      </c>
      <c r="AG328" s="12">
        <v>2.23</v>
      </c>
      <c r="AH328" s="19">
        <f t="shared" si="167"/>
        <v>4.48691699604743</v>
      </c>
      <c r="AI328" s="20">
        <v>0</v>
      </c>
      <c r="AJ328" s="12">
        <v>0.98</v>
      </c>
      <c r="AK328" s="12">
        <v>3.04</v>
      </c>
      <c r="AL328" s="9">
        <f t="shared" si="168"/>
        <v>3.9792</v>
      </c>
      <c r="AM328" s="10">
        <v>1.325</v>
      </c>
      <c r="AN328" s="20">
        <v>1</v>
      </c>
      <c r="AO328" s="21">
        <f t="shared" si="169"/>
        <v>0</v>
      </c>
      <c r="AU328" s="12">
        <v>40871</v>
      </c>
      <c r="AV328" s="12">
        <v>0.0253</v>
      </c>
      <c r="AW328" s="13">
        <v>1.35</v>
      </c>
      <c r="AX328" s="14">
        <v>1</v>
      </c>
      <c r="AY328" s="15">
        <f t="shared" si="170"/>
        <v>1395.949005</v>
      </c>
      <c r="AZ328" s="12">
        <v>1</v>
      </c>
      <c r="BA328" s="12">
        <v>530</v>
      </c>
      <c r="BB328" s="12">
        <v>2.23</v>
      </c>
      <c r="BC328" s="19">
        <f t="shared" si="171"/>
        <v>4.48691699604743</v>
      </c>
      <c r="BD328" s="20">
        <v>0</v>
      </c>
      <c r="BE328" s="12">
        <v>0.98</v>
      </c>
      <c r="BF328" s="12">
        <v>3.04</v>
      </c>
      <c r="BG328" s="9">
        <f t="shared" si="172"/>
        <v>3.9792</v>
      </c>
      <c r="BH328" s="10">
        <v>1.325</v>
      </c>
      <c r="BI328" s="22">
        <v>1.085</v>
      </c>
      <c r="BJ328" s="21">
        <f t="shared" si="173"/>
        <v>35831.0036676487</v>
      </c>
      <c r="BP328" s="12">
        <v>40871</v>
      </c>
      <c r="BQ328" s="12">
        <v>0.0299</v>
      </c>
      <c r="BR328" s="13">
        <v>1.35</v>
      </c>
      <c r="BS328" s="14">
        <v>1</v>
      </c>
      <c r="BT328" s="15">
        <f t="shared" si="174"/>
        <v>1649.757915</v>
      </c>
      <c r="BU328" s="12">
        <v>1</v>
      </c>
      <c r="BV328" s="12">
        <v>530</v>
      </c>
      <c r="BW328" s="12">
        <v>2.32</v>
      </c>
      <c r="BX328" s="19">
        <f t="shared" si="175"/>
        <v>4.57691699604743</v>
      </c>
      <c r="BY328" s="20">
        <v>0</v>
      </c>
      <c r="BZ328" s="12">
        <v>0.98</v>
      </c>
      <c r="CA328" s="12">
        <v>3.84</v>
      </c>
      <c r="CB328" s="9">
        <f t="shared" si="176"/>
        <v>4.7632</v>
      </c>
      <c r="CC328" s="10">
        <v>1.325</v>
      </c>
      <c r="CD328" s="20">
        <v>1.2</v>
      </c>
      <c r="CE328" s="21">
        <f t="shared" si="177"/>
        <v>57185.9313647728</v>
      </c>
    </row>
    <row r="329" s="1" customFormat="1" customHeight="1" spans="5:83">
      <c r="Z329" s="12">
        <v>34993</v>
      </c>
      <c r="AA329" s="12">
        <v>0</v>
      </c>
      <c r="AB329" s="13">
        <v>1.35</v>
      </c>
      <c r="AC329" s="14">
        <v>1</v>
      </c>
      <c r="AD329" s="15">
        <f t="shared" si="166"/>
        <v>0</v>
      </c>
      <c r="AE329" s="12">
        <v>1</v>
      </c>
      <c r="AF329" s="12">
        <v>530</v>
      </c>
      <c r="AG329" s="12">
        <v>2.23</v>
      </c>
      <c r="AH329" s="19">
        <f t="shared" si="167"/>
        <v>4.48691699604743</v>
      </c>
      <c r="AI329" s="20">
        <v>0</v>
      </c>
      <c r="AJ329" s="12">
        <v>0.98</v>
      </c>
      <c r="AK329" s="12">
        <v>3.04</v>
      </c>
      <c r="AL329" s="9">
        <f t="shared" si="168"/>
        <v>3.9792</v>
      </c>
      <c r="AM329" s="10">
        <v>1.325</v>
      </c>
      <c r="AN329" s="20">
        <v>1</v>
      </c>
      <c r="AO329" s="21">
        <f t="shared" si="169"/>
        <v>0</v>
      </c>
      <c r="AU329" s="12">
        <v>40871</v>
      </c>
      <c r="AV329" s="12">
        <v>0.0253</v>
      </c>
      <c r="AW329" s="13">
        <v>1.35</v>
      </c>
      <c r="AX329" s="14">
        <v>1</v>
      </c>
      <c r="AY329" s="15">
        <f t="shared" si="170"/>
        <v>1395.949005</v>
      </c>
      <c r="AZ329" s="12">
        <v>1</v>
      </c>
      <c r="BA329" s="12">
        <v>530</v>
      </c>
      <c r="BB329" s="12">
        <v>2.23</v>
      </c>
      <c r="BC329" s="19">
        <f t="shared" si="171"/>
        <v>4.48691699604743</v>
      </c>
      <c r="BD329" s="20">
        <v>0</v>
      </c>
      <c r="BE329" s="12">
        <v>0.98</v>
      </c>
      <c r="BF329" s="12">
        <v>3.04</v>
      </c>
      <c r="BG329" s="9">
        <f t="shared" si="172"/>
        <v>3.9792</v>
      </c>
      <c r="BH329" s="10">
        <v>1.325</v>
      </c>
      <c r="BI329" s="22">
        <v>1.085</v>
      </c>
      <c r="BJ329" s="21">
        <f t="shared" si="173"/>
        <v>35831.0036676487</v>
      </c>
      <c r="BP329" s="12">
        <v>40871</v>
      </c>
      <c r="BQ329" s="12">
        <v>0.0299</v>
      </c>
      <c r="BR329" s="13">
        <v>1.35</v>
      </c>
      <c r="BS329" s="14">
        <v>1</v>
      </c>
      <c r="BT329" s="15">
        <f t="shared" si="174"/>
        <v>1649.757915</v>
      </c>
      <c r="BU329" s="12">
        <v>1</v>
      </c>
      <c r="BV329" s="12">
        <v>530</v>
      </c>
      <c r="BW329" s="12">
        <v>2.32</v>
      </c>
      <c r="BX329" s="19">
        <f t="shared" si="175"/>
        <v>4.57691699604743</v>
      </c>
      <c r="BY329" s="20">
        <v>0</v>
      </c>
      <c r="BZ329" s="12">
        <v>0.98</v>
      </c>
      <c r="CA329" s="12">
        <v>3.84</v>
      </c>
      <c r="CB329" s="9">
        <f t="shared" si="176"/>
        <v>4.7632</v>
      </c>
      <c r="CC329" s="10">
        <v>1.325</v>
      </c>
      <c r="CD329" s="20">
        <v>1.2</v>
      </c>
      <c r="CE329" s="21">
        <f t="shared" si="177"/>
        <v>57185.9313647728</v>
      </c>
    </row>
    <row r="330" s="1" customFormat="1" customHeight="1" spans="5:83">
      <c r="Z330" s="12">
        <v>34993</v>
      </c>
      <c r="AA330" s="12">
        <v>0</v>
      </c>
      <c r="AB330" s="13">
        <v>1.35</v>
      </c>
      <c r="AC330" s="14">
        <v>1</v>
      </c>
      <c r="AD330" s="15">
        <f t="shared" si="166"/>
        <v>0</v>
      </c>
      <c r="AE330" s="12">
        <v>1</v>
      </c>
      <c r="AF330" s="12">
        <v>530</v>
      </c>
      <c r="AG330" s="12">
        <v>2.23</v>
      </c>
      <c r="AH330" s="19">
        <f t="shared" si="167"/>
        <v>4.48691699604743</v>
      </c>
      <c r="AI330" s="20">
        <v>0</v>
      </c>
      <c r="AJ330" s="12">
        <v>0.98</v>
      </c>
      <c r="AK330" s="12">
        <v>3.04</v>
      </c>
      <c r="AL330" s="9">
        <f t="shared" si="168"/>
        <v>3.9792</v>
      </c>
      <c r="AM330" s="10">
        <v>1.325</v>
      </c>
      <c r="AN330" s="20">
        <v>1</v>
      </c>
      <c r="AO330" s="21">
        <f t="shared" si="169"/>
        <v>0</v>
      </c>
      <c r="AU330" s="12">
        <v>40871</v>
      </c>
      <c r="AV330" s="12">
        <v>0.0253</v>
      </c>
      <c r="AW330" s="13">
        <v>1.35</v>
      </c>
      <c r="AX330" s="14">
        <v>1</v>
      </c>
      <c r="AY330" s="15">
        <f t="shared" si="170"/>
        <v>1395.949005</v>
      </c>
      <c r="AZ330" s="12">
        <v>1</v>
      </c>
      <c r="BA330" s="12">
        <v>530</v>
      </c>
      <c r="BB330" s="12">
        <v>2.23</v>
      </c>
      <c r="BC330" s="19">
        <f t="shared" si="171"/>
        <v>4.48691699604743</v>
      </c>
      <c r="BD330" s="20">
        <v>0</v>
      </c>
      <c r="BE330" s="12">
        <v>0.98</v>
      </c>
      <c r="BF330" s="12">
        <v>3.04</v>
      </c>
      <c r="BG330" s="9">
        <f t="shared" si="172"/>
        <v>3.9792</v>
      </c>
      <c r="BH330" s="10">
        <v>1.325</v>
      </c>
      <c r="BI330" s="22">
        <v>1.085</v>
      </c>
      <c r="BJ330" s="21">
        <f t="shared" si="173"/>
        <v>35831.0036676487</v>
      </c>
      <c r="BP330" s="12">
        <v>40871</v>
      </c>
      <c r="BQ330" s="12">
        <v>0.0299</v>
      </c>
      <c r="BR330" s="13">
        <v>1.35</v>
      </c>
      <c r="BS330" s="14">
        <v>1</v>
      </c>
      <c r="BT330" s="15">
        <f t="shared" si="174"/>
        <v>1649.757915</v>
      </c>
      <c r="BU330" s="12">
        <v>1</v>
      </c>
      <c r="BV330" s="12">
        <v>530</v>
      </c>
      <c r="BW330" s="12">
        <v>2.32</v>
      </c>
      <c r="BX330" s="19">
        <f t="shared" si="175"/>
        <v>4.57691699604743</v>
      </c>
      <c r="BY330" s="20">
        <v>0</v>
      </c>
      <c r="BZ330" s="12">
        <v>0.98</v>
      </c>
      <c r="CA330" s="12">
        <v>3.84</v>
      </c>
      <c r="CB330" s="9">
        <f t="shared" si="176"/>
        <v>4.7632</v>
      </c>
      <c r="CC330" s="10">
        <v>1.325</v>
      </c>
      <c r="CD330" s="20">
        <v>1.2</v>
      </c>
      <c r="CE330" s="21">
        <f t="shared" si="177"/>
        <v>57185.9313647728</v>
      </c>
    </row>
    <row r="331" s="1" customFormat="1" customHeight="1" spans="5:83">
      <c r="Z331" s="12">
        <v>34993</v>
      </c>
      <c r="AA331" s="12">
        <v>0</v>
      </c>
      <c r="AB331" s="13">
        <v>1.35</v>
      </c>
      <c r="AC331" s="14">
        <v>1</v>
      </c>
      <c r="AD331" s="15">
        <f t="shared" si="166"/>
        <v>0</v>
      </c>
      <c r="AE331" s="12">
        <v>1</v>
      </c>
      <c r="AF331" s="12">
        <v>530</v>
      </c>
      <c r="AG331" s="12">
        <v>2.23</v>
      </c>
      <c r="AH331" s="19">
        <f t="shared" si="167"/>
        <v>4.48691699604743</v>
      </c>
      <c r="AI331" s="20">
        <v>0</v>
      </c>
      <c r="AJ331" s="12">
        <v>0.98</v>
      </c>
      <c r="AK331" s="12">
        <v>3.04</v>
      </c>
      <c r="AL331" s="9">
        <f t="shared" si="168"/>
        <v>3.9792</v>
      </c>
      <c r="AM331" s="10">
        <v>1.325</v>
      </c>
      <c r="AN331" s="20">
        <v>1</v>
      </c>
      <c r="AO331" s="21">
        <f t="shared" si="169"/>
        <v>0</v>
      </c>
      <c r="AU331" s="12">
        <v>40871</v>
      </c>
      <c r="AV331" s="12">
        <v>0.0253</v>
      </c>
      <c r="AW331" s="13">
        <v>1.35</v>
      </c>
      <c r="AX331" s="14">
        <v>1</v>
      </c>
      <c r="AY331" s="15">
        <f t="shared" si="170"/>
        <v>1395.949005</v>
      </c>
      <c r="AZ331" s="12">
        <v>1</v>
      </c>
      <c r="BA331" s="12">
        <v>530</v>
      </c>
      <c r="BB331" s="12">
        <v>2.23</v>
      </c>
      <c r="BC331" s="19">
        <f t="shared" si="171"/>
        <v>4.48691699604743</v>
      </c>
      <c r="BD331" s="20">
        <v>0</v>
      </c>
      <c r="BE331" s="12">
        <v>0.98</v>
      </c>
      <c r="BF331" s="12">
        <v>3.04</v>
      </c>
      <c r="BG331" s="9">
        <f t="shared" si="172"/>
        <v>3.9792</v>
      </c>
      <c r="BH331" s="10">
        <v>1.325</v>
      </c>
      <c r="BI331" s="22">
        <v>1.085</v>
      </c>
      <c r="BJ331" s="21">
        <f t="shared" si="173"/>
        <v>35831.0036676487</v>
      </c>
      <c r="BP331" s="12">
        <v>40871</v>
      </c>
      <c r="BQ331" s="12">
        <v>0.0299</v>
      </c>
      <c r="BR331" s="13">
        <v>1.35</v>
      </c>
      <c r="BS331" s="14">
        <v>1</v>
      </c>
      <c r="BT331" s="15">
        <f t="shared" si="174"/>
        <v>1649.757915</v>
      </c>
      <c r="BU331" s="12">
        <v>1</v>
      </c>
      <c r="BV331" s="12">
        <v>530</v>
      </c>
      <c r="BW331" s="12">
        <v>2.32</v>
      </c>
      <c r="BX331" s="19">
        <f t="shared" si="175"/>
        <v>4.57691699604743</v>
      </c>
      <c r="BY331" s="20">
        <v>0</v>
      </c>
      <c r="BZ331" s="12">
        <v>0.98</v>
      </c>
      <c r="CA331" s="12">
        <v>3.84</v>
      </c>
      <c r="CB331" s="9">
        <f t="shared" si="176"/>
        <v>4.7632</v>
      </c>
      <c r="CC331" s="10">
        <v>1.325</v>
      </c>
      <c r="CD331" s="20">
        <v>1.2</v>
      </c>
      <c r="CE331" s="21">
        <f t="shared" si="177"/>
        <v>57185.9313647728</v>
      </c>
    </row>
    <row r="332" s="1" customFormat="1" customHeight="1" spans="5:83">
      <c r="Z332" s="12">
        <v>34993</v>
      </c>
      <c r="AA332" s="12">
        <v>0</v>
      </c>
      <c r="AB332" s="13">
        <v>1.35</v>
      </c>
      <c r="AC332" s="14">
        <v>1</v>
      </c>
      <c r="AD332" s="15">
        <f t="shared" si="166"/>
        <v>0</v>
      </c>
      <c r="AE332" s="12">
        <v>1</v>
      </c>
      <c r="AF332" s="12">
        <v>530</v>
      </c>
      <c r="AG332" s="12">
        <v>2.23</v>
      </c>
      <c r="AH332" s="19">
        <f t="shared" si="167"/>
        <v>4.48691699604743</v>
      </c>
      <c r="AI332" s="20">
        <v>0</v>
      </c>
      <c r="AJ332" s="12">
        <v>0.98</v>
      </c>
      <c r="AK332" s="12">
        <v>3.04</v>
      </c>
      <c r="AL332" s="9">
        <f t="shared" si="168"/>
        <v>3.9792</v>
      </c>
      <c r="AM332" s="10">
        <v>1.325</v>
      </c>
      <c r="AN332" s="20">
        <v>1</v>
      </c>
      <c r="AO332" s="21">
        <f t="shared" si="169"/>
        <v>0</v>
      </c>
      <c r="AU332" s="12">
        <v>40871</v>
      </c>
      <c r="AV332" s="12">
        <v>0.0253</v>
      </c>
      <c r="AW332" s="13">
        <v>1.35</v>
      </c>
      <c r="AX332" s="14">
        <v>1</v>
      </c>
      <c r="AY332" s="15">
        <f t="shared" si="170"/>
        <v>1395.949005</v>
      </c>
      <c r="AZ332" s="12">
        <v>1</v>
      </c>
      <c r="BA332" s="12">
        <v>530</v>
      </c>
      <c r="BB332" s="12">
        <v>2.23</v>
      </c>
      <c r="BC332" s="19">
        <f t="shared" si="171"/>
        <v>4.48691699604743</v>
      </c>
      <c r="BD332" s="20">
        <v>0</v>
      </c>
      <c r="BE332" s="12">
        <v>0.98</v>
      </c>
      <c r="BF332" s="12">
        <v>3.04</v>
      </c>
      <c r="BG332" s="9">
        <f t="shared" si="172"/>
        <v>3.9792</v>
      </c>
      <c r="BH332" s="10">
        <v>1.325</v>
      </c>
      <c r="BI332" s="22">
        <v>1.085</v>
      </c>
      <c r="BJ332" s="21">
        <f t="shared" si="173"/>
        <v>35831.0036676487</v>
      </c>
      <c r="BP332" s="12">
        <v>40871</v>
      </c>
      <c r="BQ332" s="12">
        <v>0.0299</v>
      </c>
      <c r="BR332" s="13">
        <v>1.35</v>
      </c>
      <c r="BS332" s="14">
        <v>1</v>
      </c>
      <c r="BT332" s="15">
        <f t="shared" si="174"/>
        <v>1649.757915</v>
      </c>
      <c r="BU332" s="12">
        <v>1</v>
      </c>
      <c r="BV332" s="12">
        <v>530</v>
      </c>
      <c r="BW332" s="12">
        <v>2.32</v>
      </c>
      <c r="BX332" s="19">
        <f t="shared" si="175"/>
        <v>4.57691699604743</v>
      </c>
      <c r="BY332" s="20">
        <v>0</v>
      </c>
      <c r="BZ332" s="12">
        <v>0.98</v>
      </c>
      <c r="CA332" s="12">
        <v>3.84</v>
      </c>
      <c r="CB332" s="9">
        <f t="shared" si="176"/>
        <v>4.7632</v>
      </c>
      <c r="CC332" s="10">
        <v>1.325</v>
      </c>
      <c r="CD332" s="20">
        <v>1.2</v>
      </c>
      <c r="CE332" s="21">
        <f t="shared" si="177"/>
        <v>57185.9313647728</v>
      </c>
    </row>
    <row r="333" s="1" customFormat="1" customHeight="1" spans="5:83">
      <c r="Z333" s="12">
        <v>34993</v>
      </c>
      <c r="AA333" s="12">
        <v>0</v>
      </c>
      <c r="AB333" s="13">
        <v>1.35</v>
      </c>
      <c r="AC333" s="14">
        <v>1</v>
      </c>
      <c r="AD333" s="15">
        <f t="shared" si="166"/>
        <v>0</v>
      </c>
      <c r="AE333" s="12">
        <v>1</v>
      </c>
      <c r="AF333" s="12">
        <v>530</v>
      </c>
      <c r="AG333" s="12">
        <v>2.23</v>
      </c>
      <c r="AH333" s="19">
        <f t="shared" si="167"/>
        <v>4.48691699604743</v>
      </c>
      <c r="AI333" s="20">
        <v>0</v>
      </c>
      <c r="AJ333" s="12">
        <v>0.98</v>
      </c>
      <c r="AK333" s="12">
        <v>3.04</v>
      </c>
      <c r="AL333" s="9">
        <f t="shared" si="168"/>
        <v>3.9792</v>
      </c>
      <c r="AM333" s="10">
        <v>1.325</v>
      </c>
      <c r="AN333" s="20">
        <v>1</v>
      </c>
      <c r="AO333" s="21">
        <f t="shared" si="169"/>
        <v>0</v>
      </c>
      <c r="AU333" s="12">
        <v>40871</v>
      </c>
      <c r="AV333" s="12">
        <v>0.0253</v>
      </c>
      <c r="AW333" s="13">
        <v>1.35</v>
      </c>
      <c r="AX333" s="14">
        <v>1</v>
      </c>
      <c r="AY333" s="15">
        <f t="shared" si="170"/>
        <v>1395.949005</v>
      </c>
      <c r="AZ333" s="12">
        <v>1</v>
      </c>
      <c r="BA333" s="12">
        <v>530</v>
      </c>
      <c r="BB333" s="12">
        <v>2.23</v>
      </c>
      <c r="BC333" s="19">
        <f t="shared" si="171"/>
        <v>4.48691699604743</v>
      </c>
      <c r="BD333" s="20">
        <v>0</v>
      </c>
      <c r="BE333" s="12">
        <v>0.98</v>
      </c>
      <c r="BF333" s="12">
        <v>3.04</v>
      </c>
      <c r="BG333" s="9">
        <f t="shared" si="172"/>
        <v>3.9792</v>
      </c>
      <c r="BH333" s="10">
        <v>1.325</v>
      </c>
      <c r="BI333" s="22">
        <v>1.085</v>
      </c>
      <c r="BJ333" s="21">
        <f t="shared" si="173"/>
        <v>35831.0036676487</v>
      </c>
      <c r="BP333" s="12">
        <v>40871</v>
      </c>
      <c r="BQ333" s="12">
        <v>0.0299</v>
      </c>
      <c r="BR333" s="13">
        <v>1.35</v>
      </c>
      <c r="BS333" s="14">
        <v>1</v>
      </c>
      <c r="BT333" s="15">
        <f t="shared" si="174"/>
        <v>1649.757915</v>
      </c>
      <c r="BU333" s="12">
        <v>1</v>
      </c>
      <c r="BV333" s="12">
        <v>530</v>
      </c>
      <c r="BW333" s="12">
        <v>2.32</v>
      </c>
      <c r="BX333" s="19">
        <f t="shared" si="175"/>
        <v>4.57691699604743</v>
      </c>
      <c r="BY333" s="20">
        <v>0</v>
      </c>
      <c r="BZ333" s="12">
        <v>0.98</v>
      </c>
      <c r="CA333" s="12">
        <v>3.84</v>
      </c>
      <c r="CB333" s="9">
        <f t="shared" si="176"/>
        <v>4.7632</v>
      </c>
      <c r="CC333" s="10">
        <v>1.325</v>
      </c>
      <c r="CD333" s="20">
        <v>1.2</v>
      </c>
      <c r="CE333" s="21">
        <f t="shared" si="177"/>
        <v>57185.9313647728</v>
      </c>
    </row>
    <row r="334" s="1" customFormat="1" customHeight="1" spans="5:83">
      <c r="Z334" s="12">
        <v>34993</v>
      </c>
      <c r="AA334" s="12">
        <v>0</v>
      </c>
      <c r="AB334" s="13">
        <v>1.35</v>
      </c>
      <c r="AC334" s="14">
        <v>1</v>
      </c>
      <c r="AD334" s="15">
        <f t="shared" si="166"/>
        <v>0</v>
      </c>
      <c r="AE334" s="12">
        <v>1</v>
      </c>
      <c r="AF334" s="12">
        <v>530</v>
      </c>
      <c r="AG334" s="12">
        <v>2.23</v>
      </c>
      <c r="AH334" s="19">
        <f t="shared" si="167"/>
        <v>4.48691699604743</v>
      </c>
      <c r="AI334" s="20">
        <v>0</v>
      </c>
      <c r="AJ334" s="12">
        <v>0.98</v>
      </c>
      <c r="AK334" s="12">
        <v>3.04</v>
      </c>
      <c r="AL334" s="9">
        <f t="shared" si="168"/>
        <v>3.9792</v>
      </c>
      <c r="AM334" s="10">
        <v>1.325</v>
      </c>
      <c r="AN334" s="20">
        <v>1</v>
      </c>
      <c r="AO334" s="21">
        <f t="shared" si="169"/>
        <v>0</v>
      </c>
      <c r="AU334" s="12">
        <v>40871</v>
      </c>
      <c r="AV334" s="12">
        <v>0.0253</v>
      </c>
      <c r="AW334" s="13">
        <v>1.35</v>
      </c>
      <c r="AX334" s="14">
        <v>1</v>
      </c>
      <c r="AY334" s="15">
        <f t="shared" si="170"/>
        <v>1395.949005</v>
      </c>
      <c r="AZ334" s="12">
        <v>1</v>
      </c>
      <c r="BA334" s="12">
        <v>530</v>
      </c>
      <c r="BB334" s="12">
        <v>2.23</v>
      </c>
      <c r="BC334" s="19">
        <f t="shared" si="171"/>
        <v>4.48691699604743</v>
      </c>
      <c r="BD334" s="20">
        <v>0</v>
      </c>
      <c r="BE334" s="12">
        <v>0.98</v>
      </c>
      <c r="BF334" s="12">
        <v>3.04</v>
      </c>
      <c r="BG334" s="9">
        <f t="shared" si="172"/>
        <v>3.9792</v>
      </c>
      <c r="BH334" s="10">
        <v>1.325</v>
      </c>
      <c r="BI334" s="22">
        <v>1.085</v>
      </c>
      <c r="BJ334" s="21">
        <f t="shared" si="173"/>
        <v>35831.0036676487</v>
      </c>
      <c r="BP334" s="12">
        <v>40871</v>
      </c>
      <c r="BQ334" s="12">
        <v>0.0299</v>
      </c>
      <c r="BR334" s="13">
        <v>1.35</v>
      </c>
      <c r="BS334" s="14">
        <v>1</v>
      </c>
      <c r="BT334" s="15">
        <f t="shared" si="174"/>
        <v>1649.757915</v>
      </c>
      <c r="BU334" s="12">
        <v>1</v>
      </c>
      <c r="BV334" s="12">
        <v>530</v>
      </c>
      <c r="BW334" s="12">
        <v>2.32</v>
      </c>
      <c r="BX334" s="19">
        <f t="shared" si="175"/>
        <v>4.57691699604743</v>
      </c>
      <c r="BY334" s="20">
        <v>0</v>
      </c>
      <c r="BZ334" s="12">
        <v>0.98</v>
      </c>
      <c r="CA334" s="12">
        <v>3.84</v>
      </c>
      <c r="CB334" s="9">
        <f t="shared" si="176"/>
        <v>4.7632</v>
      </c>
      <c r="CC334" s="10">
        <v>1.325</v>
      </c>
      <c r="CD334" s="20">
        <v>1.2</v>
      </c>
      <c r="CE334" s="21">
        <f t="shared" si="177"/>
        <v>57185.9313647728</v>
      </c>
    </row>
    <row r="335" s="1" customFormat="1" customHeight="1" spans="5:83">
      <c r="Z335" s="12">
        <v>34993</v>
      </c>
      <c r="AA335" s="12">
        <v>0</v>
      </c>
      <c r="AB335" s="13">
        <v>1.35</v>
      </c>
      <c r="AC335" s="14">
        <v>1</v>
      </c>
      <c r="AD335" s="15">
        <f t="shared" si="166"/>
        <v>0</v>
      </c>
      <c r="AE335" s="12">
        <v>1</v>
      </c>
      <c r="AF335" s="12">
        <v>530</v>
      </c>
      <c r="AG335" s="12">
        <v>2.23</v>
      </c>
      <c r="AH335" s="19">
        <f t="shared" si="167"/>
        <v>4.48691699604743</v>
      </c>
      <c r="AI335" s="20">
        <v>0</v>
      </c>
      <c r="AJ335" s="12">
        <v>0.98</v>
      </c>
      <c r="AK335" s="12">
        <v>3.04</v>
      </c>
      <c r="AL335" s="9">
        <f t="shared" si="168"/>
        <v>3.9792</v>
      </c>
      <c r="AM335" s="10">
        <v>1.325</v>
      </c>
      <c r="AN335" s="20">
        <v>1</v>
      </c>
      <c r="AO335" s="21">
        <f t="shared" si="169"/>
        <v>0</v>
      </c>
      <c r="AU335" s="12">
        <v>40871</v>
      </c>
      <c r="AV335" s="12">
        <v>0.0253</v>
      </c>
      <c r="AW335" s="13">
        <v>1.35</v>
      </c>
      <c r="AX335" s="14">
        <v>1</v>
      </c>
      <c r="AY335" s="15">
        <f t="shared" si="170"/>
        <v>1395.949005</v>
      </c>
      <c r="AZ335" s="12">
        <v>1</v>
      </c>
      <c r="BA335" s="12">
        <v>530</v>
      </c>
      <c r="BB335" s="12">
        <v>2.23</v>
      </c>
      <c r="BC335" s="19">
        <f t="shared" si="171"/>
        <v>4.48691699604743</v>
      </c>
      <c r="BD335" s="20">
        <v>0</v>
      </c>
      <c r="BE335" s="12">
        <v>0.98</v>
      </c>
      <c r="BF335" s="12">
        <v>3.04</v>
      </c>
      <c r="BG335" s="9">
        <f t="shared" si="172"/>
        <v>3.9792</v>
      </c>
      <c r="BH335" s="10">
        <v>1.325</v>
      </c>
      <c r="BI335" s="22">
        <v>1.085</v>
      </c>
      <c r="BJ335" s="21">
        <f t="shared" si="173"/>
        <v>35831.0036676487</v>
      </c>
      <c r="BP335" s="12">
        <v>40871</v>
      </c>
      <c r="BQ335" s="12">
        <v>0.0299</v>
      </c>
      <c r="BR335" s="13">
        <v>1.35</v>
      </c>
      <c r="BS335" s="14">
        <v>1</v>
      </c>
      <c r="BT335" s="15">
        <f t="shared" si="174"/>
        <v>1649.757915</v>
      </c>
      <c r="BU335" s="12">
        <v>1</v>
      </c>
      <c r="BV335" s="12">
        <v>530</v>
      </c>
      <c r="BW335" s="12">
        <v>2.32</v>
      </c>
      <c r="BX335" s="19">
        <f t="shared" si="175"/>
        <v>4.57691699604743</v>
      </c>
      <c r="BY335" s="20">
        <v>0</v>
      </c>
      <c r="BZ335" s="12">
        <v>0.98</v>
      </c>
      <c r="CA335" s="12">
        <v>3.84</v>
      </c>
      <c r="CB335" s="9">
        <f t="shared" si="176"/>
        <v>4.7632</v>
      </c>
      <c r="CC335" s="10">
        <v>1.325</v>
      </c>
      <c r="CD335" s="20">
        <v>1.2</v>
      </c>
      <c r="CE335" s="21">
        <f t="shared" si="177"/>
        <v>57185.9313647728</v>
      </c>
    </row>
    <row r="336" s="1" customFormat="1" customHeight="1" spans="5:83">
      <c r="Z336" s="12">
        <v>34993</v>
      </c>
      <c r="AA336" s="12">
        <v>0</v>
      </c>
      <c r="AB336" s="13">
        <v>1.35</v>
      </c>
      <c r="AC336" s="14">
        <v>1</v>
      </c>
      <c r="AD336" s="15">
        <f t="shared" si="166"/>
        <v>0</v>
      </c>
      <c r="AE336" s="12">
        <v>1</v>
      </c>
      <c r="AF336" s="12">
        <v>530</v>
      </c>
      <c r="AG336" s="12">
        <v>2.23</v>
      </c>
      <c r="AH336" s="19">
        <f t="shared" si="167"/>
        <v>4.48691699604743</v>
      </c>
      <c r="AI336" s="20">
        <v>0</v>
      </c>
      <c r="AJ336" s="12">
        <v>0.98</v>
      </c>
      <c r="AK336" s="12">
        <v>3.04</v>
      </c>
      <c r="AL336" s="9">
        <f t="shared" si="168"/>
        <v>3.9792</v>
      </c>
      <c r="AM336" s="10">
        <v>1.325</v>
      </c>
      <c r="AN336" s="20">
        <v>1</v>
      </c>
      <c r="AO336" s="21">
        <f t="shared" si="169"/>
        <v>0</v>
      </c>
      <c r="AU336" s="12">
        <v>40871</v>
      </c>
      <c r="AV336" s="12">
        <v>0.0253</v>
      </c>
      <c r="AW336" s="13">
        <v>1.35</v>
      </c>
      <c r="AX336" s="14">
        <v>1</v>
      </c>
      <c r="AY336" s="15">
        <f t="shared" si="170"/>
        <v>1395.949005</v>
      </c>
      <c r="AZ336" s="12">
        <v>1</v>
      </c>
      <c r="BA336" s="12">
        <v>530</v>
      </c>
      <c r="BB336" s="12">
        <v>2.23</v>
      </c>
      <c r="BC336" s="19">
        <f t="shared" si="171"/>
        <v>4.48691699604743</v>
      </c>
      <c r="BD336" s="20">
        <v>0</v>
      </c>
      <c r="BE336" s="12">
        <v>0.98</v>
      </c>
      <c r="BF336" s="12">
        <v>3.04</v>
      </c>
      <c r="BG336" s="9">
        <f t="shared" si="172"/>
        <v>3.9792</v>
      </c>
      <c r="BH336" s="10">
        <v>1.325</v>
      </c>
      <c r="BI336" s="22">
        <v>1.085</v>
      </c>
      <c r="BJ336" s="21">
        <f t="shared" si="173"/>
        <v>35831.0036676487</v>
      </c>
      <c r="BP336" s="12">
        <v>40871</v>
      </c>
      <c r="BQ336" s="12">
        <v>0.0299</v>
      </c>
      <c r="BR336" s="13">
        <v>1.35</v>
      </c>
      <c r="BS336" s="14">
        <v>1</v>
      </c>
      <c r="BT336" s="15">
        <f t="shared" si="174"/>
        <v>1649.757915</v>
      </c>
      <c r="BU336" s="12">
        <v>1</v>
      </c>
      <c r="BV336" s="12">
        <v>530</v>
      </c>
      <c r="BW336" s="12">
        <v>2.32</v>
      </c>
      <c r="BX336" s="19">
        <f t="shared" si="175"/>
        <v>4.57691699604743</v>
      </c>
      <c r="BY336" s="20">
        <v>0</v>
      </c>
      <c r="BZ336" s="12">
        <v>0.98</v>
      </c>
      <c r="CA336" s="12">
        <v>3.84</v>
      </c>
      <c r="CB336" s="9">
        <f t="shared" si="176"/>
        <v>4.7632</v>
      </c>
      <c r="CC336" s="10">
        <v>1.325</v>
      </c>
      <c r="CD336" s="20">
        <v>1.2</v>
      </c>
      <c r="CE336" s="21">
        <f t="shared" si="177"/>
        <v>57185.9313647728</v>
      </c>
    </row>
    <row r="337" s="1" customFormat="1" customHeight="1" spans="26:83">
      <c r="Z337" s="28" t="s">
        <v>31</v>
      </c>
      <c r="AA337" s="29"/>
      <c r="AB337" s="29"/>
      <c r="AC337" s="29"/>
      <c r="AD337" s="29"/>
      <c r="AE337" s="29"/>
      <c r="AF337" s="29"/>
      <c r="AG337" s="29"/>
      <c r="AH337" s="30">
        <f>SUM(AO312:AO336)</f>
        <v>1050061.78626016</v>
      </c>
      <c r="AI337" s="30"/>
      <c r="AJ337" s="30"/>
      <c r="AK337" s="30"/>
      <c r="AL337" s="30"/>
      <c r="AM337" s="30"/>
      <c r="AN337" s="30"/>
      <c r="AO337" s="30"/>
      <c r="AU337" s="28" t="s">
        <v>31</v>
      </c>
      <c r="AV337" s="29"/>
      <c r="AW337" s="29"/>
      <c r="AX337" s="29"/>
      <c r="AY337" s="29"/>
      <c r="AZ337" s="29"/>
      <c r="BA337" s="29"/>
      <c r="BB337" s="29"/>
      <c r="BC337" s="30">
        <f>SUM(BJ312:BJ336)</f>
        <v>1914499.07668322</v>
      </c>
      <c r="BD337" s="30"/>
      <c r="BE337" s="30"/>
      <c r="BF337" s="30"/>
      <c r="BG337" s="30"/>
      <c r="BH337" s="30"/>
      <c r="BI337" s="30"/>
      <c r="BJ337" s="30"/>
      <c r="BP337" s="28" t="s">
        <v>31</v>
      </c>
      <c r="BQ337" s="29"/>
      <c r="BR337" s="29"/>
      <c r="BS337" s="29"/>
      <c r="BT337" s="29"/>
      <c r="BU337" s="29"/>
      <c r="BV337" s="29"/>
      <c r="BW337" s="29"/>
      <c r="BX337" s="30">
        <f>SUM(CE312:CE336)</f>
        <v>3017406.64657727</v>
      </c>
      <c r="BY337" s="30"/>
      <c r="BZ337" s="30"/>
      <c r="CA337" s="30"/>
      <c r="CB337" s="30"/>
      <c r="CC337" s="30"/>
      <c r="CD337" s="30"/>
      <c r="CE337" s="30"/>
    </row>
    <row r="338" s="1" customFormat="1" customHeight="1" spans="26:83">
      <c r="Z338" s="29"/>
      <c r="AA338" s="29"/>
      <c r="AB338" s="29"/>
      <c r="AC338" s="29"/>
      <c r="AD338" s="29"/>
      <c r="AE338" s="29"/>
      <c r="AF338" s="29"/>
      <c r="AG338" s="29"/>
      <c r="AH338" s="30"/>
      <c r="AI338" s="30"/>
      <c r="AJ338" s="30"/>
      <c r="AK338" s="30"/>
      <c r="AL338" s="30"/>
      <c r="AM338" s="30"/>
      <c r="AN338" s="30"/>
      <c r="AO338" s="30"/>
      <c r="AU338" s="29"/>
      <c r="AV338" s="29"/>
      <c r="AW338" s="29"/>
      <c r="AX338" s="29"/>
      <c r="AY338" s="29"/>
      <c r="AZ338" s="29"/>
      <c r="BA338" s="29"/>
      <c r="BB338" s="29"/>
      <c r="BC338" s="30"/>
      <c r="BD338" s="30"/>
      <c r="BE338" s="30"/>
      <c r="BF338" s="30"/>
      <c r="BG338" s="30"/>
      <c r="BH338" s="30"/>
      <c r="BI338" s="30"/>
      <c r="BJ338" s="30"/>
      <c r="BP338" s="29"/>
      <c r="BQ338" s="29"/>
      <c r="BR338" s="29"/>
      <c r="BS338" s="29"/>
      <c r="BT338" s="29"/>
      <c r="BU338" s="29"/>
      <c r="BV338" s="29"/>
      <c r="BW338" s="29"/>
      <c r="BX338" s="30"/>
      <c r="BY338" s="30"/>
      <c r="BZ338" s="30"/>
      <c r="CA338" s="30"/>
      <c r="CB338" s="30"/>
      <c r="CC338" s="30"/>
      <c r="CD338" s="30"/>
      <c r="CE338" s="30"/>
    </row>
    <row r="339" s="1" customFormat="1" customHeight="1" spans="26:83"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</row>
    <row r="340" s="1" customFormat="1" customHeight="1" spans="26:83">
      <c r="Z340" s="15" t="s">
        <v>6</v>
      </c>
      <c r="AA340" s="15"/>
      <c r="AB340" s="15"/>
      <c r="AC340" s="15"/>
      <c r="AD340" s="15"/>
      <c r="AE340" s="9" t="s">
        <v>32</v>
      </c>
      <c r="AF340" s="9"/>
      <c r="AG340" s="9"/>
      <c r="AH340" s="9"/>
      <c r="AI340" s="10" t="s">
        <v>33</v>
      </c>
      <c r="AJ340" s="10"/>
      <c r="AK340" s="31" t="s">
        <v>12</v>
      </c>
      <c r="AL340"/>
      <c r="AM340"/>
      <c r="AN340"/>
      <c r="AO340"/>
      <c r="AU340" s="15" t="s">
        <v>6</v>
      </c>
      <c r="AV340" s="15"/>
      <c r="AW340" s="15"/>
      <c r="AX340" s="15"/>
      <c r="AY340" s="15"/>
      <c r="AZ340" s="9" t="s">
        <v>32</v>
      </c>
      <c r="BA340" s="9"/>
      <c r="BB340" s="9"/>
      <c r="BC340" s="9"/>
      <c r="BD340" s="10" t="s">
        <v>33</v>
      </c>
      <c r="BE340" s="10"/>
      <c r="BF340" s="31" t="s">
        <v>12</v>
      </c>
      <c r="BG340"/>
      <c r="BH340"/>
      <c r="BI340"/>
      <c r="BJ340"/>
      <c r="BP340" s="15" t="s">
        <v>6</v>
      </c>
      <c r="BQ340" s="15"/>
      <c r="BR340" s="15"/>
      <c r="BS340" s="15"/>
      <c r="BT340" s="15"/>
      <c r="BU340" s="9" t="s">
        <v>32</v>
      </c>
      <c r="BV340" s="9"/>
      <c r="BW340" s="9"/>
      <c r="BX340" s="9"/>
      <c r="BY340" s="10" t="s">
        <v>33</v>
      </c>
      <c r="BZ340" s="10"/>
      <c r="CA340" s="31" t="s">
        <v>12</v>
      </c>
      <c r="CB340"/>
      <c r="CC340"/>
      <c r="CD340"/>
      <c r="CE340"/>
    </row>
    <row r="341" s="1" customFormat="1" customHeight="1" spans="26:83">
      <c r="Z341" s="12" t="s">
        <v>34</v>
      </c>
      <c r="AA341" s="12" t="s">
        <v>16</v>
      </c>
      <c r="AB341" s="32" t="s">
        <v>35</v>
      </c>
      <c r="AC341" s="33" t="s">
        <v>36</v>
      </c>
      <c r="AD341" s="15" t="s">
        <v>6</v>
      </c>
      <c r="AE341" s="12" t="s">
        <v>37</v>
      </c>
      <c r="AF341" s="12" t="s">
        <v>23</v>
      </c>
      <c r="AG341" s="12" t="s">
        <v>24</v>
      </c>
      <c r="AH341" s="9" t="s">
        <v>38</v>
      </c>
      <c r="AI341" s="12" t="s">
        <v>26</v>
      </c>
      <c r="AJ341" s="12" t="s">
        <v>39</v>
      </c>
      <c r="AK341" s="31"/>
      <c r="AL341"/>
      <c r="AM341"/>
      <c r="AN341"/>
      <c r="AO341"/>
      <c r="AU341" s="12" t="s">
        <v>34</v>
      </c>
      <c r="AV341" s="12" t="s">
        <v>16</v>
      </c>
      <c r="AW341" s="32" t="s">
        <v>35</v>
      </c>
      <c r="AX341" s="33" t="s">
        <v>36</v>
      </c>
      <c r="AY341" s="15" t="s">
        <v>6</v>
      </c>
      <c r="AZ341" s="12" t="s">
        <v>37</v>
      </c>
      <c r="BA341" s="12" t="s">
        <v>23</v>
      </c>
      <c r="BB341" s="12" t="s">
        <v>24</v>
      </c>
      <c r="BC341" s="9" t="s">
        <v>38</v>
      </c>
      <c r="BD341" s="12" t="s">
        <v>26</v>
      </c>
      <c r="BE341" s="12" t="s">
        <v>39</v>
      </c>
      <c r="BF341" s="31"/>
      <c r="BG341"/>
      <c r="BH341"/>
      <c r="BI341"/>
      <c r="BJ341"/>
      <c r="BP341" s="12" t="s">
        <v>34</v>
      </c>
      <c r="BQ341" s="12" t="s">
        <v>16</v>
      </c>
      <c r="BR341" s="32" t="s">
        <v>35</v>
      </c>
      <c r="BS341" s="33" t="s">
        <v>36</v>
      </c>
      <c r="BT341" s="15" t="s">
        <v>6</v>
      </c>
      <c r="BU341" s="12" t="s">
        <v>37</v>
      </c>
      <c r="BV341" s="12" t="s">
        <v>23</v>
      </c>
      <c r="BW341" s="12" t="s">
        <v>24</v>
      </c>
      <c r="BX341" s="9" t="s">
        <v>38</v>
      </c>
      <c r="BY341" s="12" t="s">
        <v>26</v>
      </c>
      <c r="BZ341" s="12" t="s">
        <v>39</v>
      </c>
      <c r="CA341" s="31"/>
      <c r="CB341"/>
      <c r="CC341"/>
      <c r="CD341"/>
      <c r="CE341"/>
    </row>
    <row r="342" s="1" customFormat="1" customHeight="1" spans="26:83">
      <c r="Z342" s="12">
        <v>1197</v>
      </c>
      <c r="AA342" s="12">
        <v>1454</v>
      </c>
      <c r="AB342" s="32">
        <v>0.52</v>
      </c>
      <c r="AC342" s="33">
        <v>1.05</v>
      </c>
      <c r="AD342" s="34">
        <f t="shared" ref="AD342:AD355" si="178">Z342*AB342+AA342*AC342</f>
        <v>2149.14</v>
      </c>
      <c r="AE342" s="12">
        <v>1</v>
      </c>
      <c r="AF342" s="12">
        <v>0.89</v>
      </c>
      <c r="AG342" s="12">
        <v>3.21</v>
      </c>
      <c r="AH342" s="35">
        <f t="shared" ref="AH342:AH355" si="179">1+AF342*AG342</f>
        <v>3.8569</v>
      </c>
      <c r="AI342" s="12">
        <v>1.325</v>
      </c>
      <c r="AJ342" s="12">
        <v>0.5</v>
      </c>
      <c r="AK342" s="36">
        <f t="shared" ref="AK342:AK355" si="180">AD342*AE342*AH342*AI342*AJ342</f>
        <v>5491.474468725</v>
      </c>
      <c r="AL342"/>
      <c r="AM342"/>
      <c r="AN342"/>
      <c r="AO342"/>
      <c r="AU342" s="12">
        <v>1197</v>
      </c>
      <c r="AV342" s="12">
        <v>1597</v>
      </c>
      <c r="AW342" s="32">
        <v>0.52</v>
      </c>
      <c r="AX342" s="33">
        <v>1.05</v>
      </c>
      <c r="AY342" s="34">
        <f t="shared" ref="AY342:AY355" si="181">AU342*AW342+AV342*AX342</f>
        <v>2299.29</v>
      </c>
      <c r="AZ342" s="12">
        <v>1</v>
      </c>
      <c r="BA342" s="12">
        <v>0.89</v>
      </c>
      <c r="BB342" s="12">
        <v>3.21</v>
      </c>
      <c r="BC342" s="35">
        <f t="shared" ref="BC342:BC355" si="182">1+BA342*BB342</f>
        <v>3.8569</v>
      </c>
      <c r="BD342" s="12">
        <v>1.325</v>
      </c>
      <c r="BE342" s="12">
        <v>0.5</v>
      </c>
      <c r="BF342" s="36">
        <f t="shared" ref="BF342:BF355" si="183">AY342*AZ342*BC342*BD342*BE342</f>
        <v>5875.1371856625</v>
      </c>
      <c r="BG342"/>
      <c r="BH342"/>
      <c r="BI342"/>
      <c r="BJ342"/>
      <c r="BP342" s="12">
        <v>1197</v>
      </c>
      <c r="BQ342" s="12">
        <v>1597</v>
      </c>
      <c r="BR342" s="32">
        <v>0.52</v>
      </c>
      <c r="BS342" s="33">
        <v>1.05</v>
      </c>
      <c r="BT342" s="34">
        <f t="shared" ref="BT342:BT355" si="184">BP342*BR342+BQ342*BS342</f>
        <v>2299.29</v>
      </c>
      <c r="BU342" s="12">
        <v>1</v>
      </c>
      <c r="BV342" s="12">
        <v>0.89</v>
      </c>
      <c r="BW342" s="12">
        <v>4.01</v>
      </c>
      <c r="BX342" s="35">
        <f t="shared" ref="BX342:BX355" si="185">1+BV342*BW342</f>
        <v>4.5689</v>
      </c>
      <c r="BY342" s="12">
        <v>1.325</v>
      </c>
      <c r="BZ342" s="12">
        <v>0.5</v>
      </c>
      <c r="CA342" s="36">
        <f t="shared" ref="CA342:CA355" si="186">BT342*BU342*BX342*BY342*BZ342</f>
        <v>6959.7122786625</v>
      </c>
      <c r="CB342"/>
      <c r="CC342"/>
      <c r="CD342"/>
      <c r="CE342"/>
    </row>
    <row r="343" s="1" customFormat="1" customHeight="1" spans="26:83">
      <c r="Z343" s="12">
        <v>1197</v>
      </c>
      <c r="AA343" s="12">
        <v>1454</v>
      </c>
      <c r="AB343" s="32">
        <v>0.68</v>
      </c>
      <c r="AC343" s="33">
        <v>1.36</v>
      </c>
      <c r="AD343" s="34">
        <f t="shared" si="178"/>
        <v>2791.4</v>
      </c>
      <c r="AE343" s="12">
        <v>1</v>
      </c>
      <c r="AF343" s="12">
        <v>0.89</v>
      </c>
      <c r="AG343" s="12">
        <v>3.21</v>
      </c>
      <c r="AH343" s="35">
        <f t="shared" si="179"/>
        <v>3.8569</v>
      </c>
      <c r="AI343" s="12">
        <v>1.325</v>
      </c>
      <c r="AJ343" s="12">
        <v>0.5</v>
      </c>
      <c r="AK343" s="36">
        <f t="shared" si="180"/>
        <v>7132.57481225</v>
      </c>
      <c r="AL343"/>
      <c r="AM343"/>
      <c r="AN343"/>
      <c r="AO343"/>
      <c r="AU343" s="12">
        <v>1197</v>
      </c>
      <c r="AV343" s="12">
        <v>1597</v>
      </c>
      <c r="AW343" s="32">
        <v>0.68</v>
      </c>
      <c r="AX343" s="33">
        <v>1.36</v>
      </c>
      <c r="AY343" s="34">
        <f t="shared" si="181"/>
        <v>2985.88</v>
      </c>
      <c r="AZ343" s="12">
        <v>1</v>
      </c>
      <c r="BA343" s="12">
        <v>0.89</v>
      </c>
      <c r="BB343" s="12">
        <v>3.21</v>
      </c>
      <c r="BC343" s="35">
        <f t="shared" si="182"/>
        <v>3.8569</v>
      </c>
      <c r="BD343" s="12">
        <v>1.325</v>
      </c>
      <c r="BE343" s="12">
        <v>0.5</v>
      </c>
      <c r="BF343" s="36">
        <f t="shared" si="183"/>
        <v>7629.50937895</v>
      </c>
      <c r="BG343"/>
      <c r="BH343"/>
      <c r="BI343"/>
      <c r="BJ343"/>
      <c r="BP343" s="12">
        <v>1197</v>
      </c>
      <c r="BQ343" s="12">
        <v>1597</v>
      </c>
      <c r="BR343" s="32">
        <v>0.68</v>
      </c>
      <c r="BS343" s="33">
        <v>1.36</v>
      </c>
      <c r="BT343" s="34">
        <f t="shared" si="184"/>
        <v>2985.88</v>
      </c>
      <c r="BU343" s="12">
        <v>1</v>
      </c>
      <c r="BV343" s="12">
        <v>0.89</v>
      </c>
      <c r="BW343" s="12">
        <v>4.01</v>
      </c>
      <c r="BX343" s="35">
        <f t="shared" si="185"/>
        <v>4.5689</v>
      </c>
      <c r="BY343" s="12">
        <v>1.325</v>
      </c>
      <c r="BZ343" s="12">
        <v>0.5</v>
      </c>
      <c r="CA343" s="36">
        <f t="shared" si="186"/>
        <v>9037.94897495</v>
      </c>
      <c r="CB343"/>
      <c r="CC343"/>
      <c r="CD343"/>
      <c r="CE343"/>
    </row>
    <row r="344" s="1" customFormat="1" customHeight="1" spans="26:83">
      <c r="Z344" s="12">
        <v>1197</v>
      </c>
      <c r="AA344" s="12">
        <v>1454</v>
      </c>
      <c r="AB344" s="32">
        <v>0.52</v>
      </c>
      <c r="AC344" s="33">
        <v>1.05</v>
      </c>
      <c r="AD344" s="34">
        <f t="shared" si="178"/>
        <v>2149.14</v>
      </c>
      <c r="AE344" s="12">
        <v>1</v>
      </c>
      <c r="AF344" s="12">
        <v>0.89</v>
      </c>
      <c r="AG344" s="12">
        <v>3.21</v>
      </c>
      <c r="AH344" s="35">
        <f t="shared" si="179"/>
        <v>3.8569</v>
      </c>
      <c r="AI344" s="12">
        <v>1.325</v>
      </c>
      <c r="AJ344" s="12">
        <v>0.5</v>
      </c>
      <c r="AK344" s="36">
        <f t="shared" si="180"/>
        <v>5491.474468725</v>
      </c>
      <c r="AL344"/>
      <c r="AM344"/>
      <c r="AN344"/>
      <c r="AO344"/>
      <c r="AU344" s="12">
        <v>1197</v>
      </c>
      <c r="AV344" s="12">
        <v>1597</v>
      </c>
      <c r="AW344" s="32">
        <v>0.52</v>
      </c>
      <c r="AX344" s="33">
        <v>1.05</v>
      </c>
      <c r="AY344" s="34">
        <f t="shared" si="181"/>
        <v>2299.29</v>
      </c>
      <c r="AZ344" s="12">
        <v>1</v>
      </c>
      <c r="BA344" s="12">
        <v>0.89</v>
      </c>
      <c r="BB344" s="12">
        <v>3.21</v>
      </c>
      <c r="BC344" s="35">
        <f t="shared" si="182"/>
        <v>3.8569</v>
      </c>
      <c r="BD344" s="12">
        <v>1.325</v>
      </c>
      <c r="BE344" s="12">
        <v>0.5</v>
      </c>
      <c r="BF344" s="36">
        <f t="shared" si="183"/>
        <v>5875.1371856625</v>
      </c>
      <c r="BG344"/>
      <c r="BH344"/>
      <c r="BI344"/>
      <c r="BJ344"/>
      <c r="BP344" s="12">
        <v>1197</v>
      </c>
      <c r="BQ344" s="12">
        <v>1597</v>
      </c>
      <c r="BR344" s="32">
        <v>0.52</v>
      </c>
      <c r="BS344" s="33">
        <v>1.05</v>
      </c>
      <c r="BT344" s="34">
        <f t="shared" si="184"/>
        <v>2299.29</v>
      </c>
      <c r="BU344" s="12">
        <v>1</v>
      </c>
      <c r="BV344" s="12">
        <v>0.89</v>
      </c>
      <c r="BW344" s="12">
        <v>4.01</v>
      </c>
      <c r="BX344" s="35">
        <f t="shared" si="185"/>
        <v>4.5689</v>
      </c>
      <c r="BY344" s="12">
        <v>1.325</v>
      </c>
      <c r="BZ344" s="12">
        <v>0.5</v>
      </c>
      <c r="CA344" s="36">
        <f t="shared" si="186"/>
        <v>6959.7122786625</v>
      </c>
      <c r="CB344"/>
      <c r="CC344"/>
      <c r="CD344"/>
      <c r="CE344"/>
    </row>
    <row r="345" s="1" customFormat="1" customHeight="1" spans="26:83">
      <c r="Z345" s="12">
        <v>1197</v>
      </c>
      <c r="AA345" s="12">
        <v>1454</v>
      </c>
      <c r="AB345" s="32">
        <v>0.68</v>
      </c>
      <c r="AC345" s="33">
        <v>1.36</v>
      </c>
      <c r="AD345" s="34">
        <f t="shared" si="178"/>
        <v>2791.4</v>
      </c>
      <c r="AE345" s="12">
        <v>1</v>
      </c>
      <c r="AF345" s="12">
        <v>0.89</v>
      </c>
      <c r="AG345" s="12">
        <v>3.21</v>
      </c>
      <c r="AH345" s="35">
        <f t="shared" si="179"/>
        <v>3.8569</v>
      </c>
      <c r="AI345" s="12">
        <v>1.325</v>
      </c>
      <c r="AJ345" s="12">
        <v>0.5</v>
      </c>
      <c r="AK345" s="36">
        <f t="shared" si="180"/>
        <v>7132.57481225</v>
      </c>
      <c r="AL345"/>
      <c r="AM345"/>
      <c r="AN345"/>
      <c r="AO345"/>
      <c r="AU345" s="12">
        <v>1197</v>
      </c>
      <c r="AV345" s="12">
        <v>1597</v>
      </c>
      <c r="AW345" s="32">
        <v>0.68</v>
      </c>
      <c r="AX345" s="33">
        <v>1.36</v>
      </c>
      <c r="AY345" s="34">
        <f t="shared" si="181"/>
        <v>2985.88</v>
      </c>
      <c r="AZ345" s="12">
        <v>1</v>
      </c>
      <c r="BA345" s="12">
        <v>0.89</v>
      </c>
      <c r="BB345" s="12">
        <v>3.21</v>
      </c>
      <c r="BC345" s="35">
        <f t="shared" si="182"/>
        <v>3.8569</v>
      </c>
      <c r="BD345" s="12">
        <v>1.325</v>
      </c>
      <c r="BE345" s="12">
        <v>0.5</v>
      </c>
      <c r="BF345" s="36">
        <f t="shared" si="183"/>
        <v>7629.50937895</v>
      </c>
      <c r="BG345"/>
      <c r="BH345"/>
      <c r="BI345"/>
      <c r="BJ345"/>
      <c r="BP345" s="12">
        <v>1197</v>
      </c>
      <c r="BQ345" s="12">
        <v>1597</v>
      </c>
      <c r="BR345" s="32">
        <v>0.68</v>
      </c>
      <c r="BS345" s="33">
        <v>1.36</v>
      </c>
      <c r="BT345" s="34">
        <f t="shared" si="184"/>
        <v>2985.88</v>
      </c>
      <c r="BU345" s="12">
        <v>1</v>
      </c>
      <c r="BV345" s="12">
        <v>0.89</v>
      </c>
      <c r="BW345" s="12">
        <v>4.01</v>
      </c>
      <c r="BX345" s="35">
        <f t="shared" si="185"/>
        <v>4.5689</v>
      </c>
      <c r="BY345" s="12">
        <v>1.325</v>
      </c>
      <c r="BZ345" s="12">
        <v>0.5</v>
      </c>
      <c r="CA345" s="36">
        <f t="shared" si="186"/>
        <v>9037.94897495</v>
      </c>
      <c r="CB345"/>
      <c r="CC345"/>
      <c r="CD345"/>
      <c r="CE345"/>
    </row>
    <row r="346" s="1" customFormat="1" customHeight="1" spans="26:83">
      <c r="Z346" s="12">
        <v>1197</v>
      </c>
      <c r="AA346" s="12">
        <v>1454</v>
      </c>
      <c r="AB346" s="32">
        <v>0.52</v>
      </c>
      <c r="AC346" s="33">
        <v>1.05</v>
      </c>
      <c r="AD346" s="34">
        <f t="shared" si="178"/>
        <v>2149.14</v>
      </c>
      <c r="AE346" s="12">
        <v>1</v>
      </c>
      <c r="AF346" s="12">
        <v>0.89</v>
      </c>
      <c r="AG346" s="12">
        <v>3.21</v>
      </c>
      <c r="AH346" s="35">
        <f t="shared" si="179"/>
        <v>3.8569</v>
      </c>
      <c r="AI346" s="12">
        <v>1.325</v>
      </c>
      <c r="AJ346" s="12">
        <v>0.5</v>
      </c>
      <c r="AK346" s="36">
        <f t="shared" si="180"/>
        <v>5491.474468725</v>
      </c>
      <c r="AL346"/>
      <c r="AM346"/>
      <c r="AN346"/>
      <c r="AO346"/>
      <c r="AU346" s="12">
        <v>1197</v>
      </c>
      <c r="AV346" s="12">
        <v>1597</v>
      </c>
      <c r="AW346" s="32">
        <v>0.52</v>
      </c>
      <c r="AX346" s="33">
        <v>1.05</v>
      </c>
      <c r="AY346" s="34">
        <f t="shared" si="181"/>
        <v>2299.29</v>
      </c>
      <c r="AZ346" s="12">
        <v>1</v>
      </c>
      <c r="BA346" s="12">
        <v>0.89</v>
      </c>
      <c r="BB346" s="12">
        <v>3.21</v>
      </c>
      <c r="BC346" s="35">
        <f t="shared" si="182"/>
        <v>3.8569</v>
      </c>
      <c r="BD346" s="12">
        <v>1.325</v>
      </c>
      <c r="BE346" s="12">
        <v>0.5</v>
      </c>
      <c r="BF346" s="36">
        <f t="shared" si="183"/>
        <v>5875.1371856625</v>
      </c>
      <c r="BG346"/>
      <c r="BH346"/>
      <c r="BI346"/>
      <c r="BJ346"/>
      <c r="BP346" s="12">
        <v>1197</v>
      </c>
      <c r="BQ346" s="12">
        <v>1597</v>
      </c>
      <c r="BR346" s="32">
        <v>0.52</v>
      </c>
      <c r="BS346" s="33">
        <v>1.05</v>
      </c>
      <c r="BT346" s="34">
        <f t="shared" si="184"/>
        <v>2299.29</v>
      </c>
      <c r="BU346" s="12">
        <v>1</v>
      </c>
      <c r="BV346" s="12">
        <v>0.89</v>
      </c>
      <c r="BW346" s="12">
        <v>4.01</v>
      </c>
      <c r="BX346" s="35">
        <f t="shared" si="185"/>
        <v>4.5689</v>
      </c>
      <c r="BY346" s="12">
        <v>1.325</v>
      </c>
      <c r="BZ346" s="12">
        <v>0.5</v>
      </c>
      <c r="CA346" s="36">
        <f t="shared" si="186"/>
        <v>6959.7122786625</v>
      </c>
      <c r="CB346"/>
      <c r="CC346"/>
      <c r="CD346"/>
      <c r="CE346"/>
    </row>
    <row r="347" s="1" customFormat="1" customHeight="1" spans="26:83">
      <c r="Z347" s="12">
        <v>1197</v>
      </c>
      <c r="AA347" s="12">
        <v>1454</v>
      </c>
      <c r="AB347" s="32">
        <v>0.68</v>
      </c>
      <c r="AC347" s="33">
        <v>1.36</v>
      </c>
      <c r="AD347" s="34">
        <f t="shared" si="178"/>
        <v>2791.4</v>
      </c>
      <c r="AE347" s="12">
        <v>1</v>
      </c>
      <c r="AF347" s="12">
        <v>0.89</v>
      </c>
      <c r="AG347" s="12">
        <v>3.21</v>
      </c>
      <c r="AH347" s="35">
        <f t="shared" si="179"/>
        <v>3.8569</v>
      </c>
      <c r="AI347" s="12">
        <v>1.325</v>
      </c>
      <c r="AJ347" s="12">
        <v>0.5</v>
      </c>
      <c r="AK347" s="36">
        <f t="shared" si="180"/>
        <v>7132.57481225</v>
      </c>
      <c r="AL347"/>
      <c r="AM347"/>
      <c r="AN347"/>
      <c r="AO347"/>
      <c r="AU347" s="12">
        <v>1197</v>
      </c>
      <c r="AV347" s="12">
        <v>1597</v>
      </c>
      <c r="AW347" s="32">
        <v>0.68</v>
      </c>
      <c r="AX347" s="33">
        <v>1.36</v>
      </c>
      <c r="AY347" s="34">
        <f t="shared" si="181"/>
        <v>2985.88</v>
      </c>
      <c r="AZ347" s="12">
        <v>1</v>
      </c>
      <c r="BA347" s="12">
        <v>0.89</v>
      </c>
      <c r="BB347" s="12">
        <v>3.21</v>
      </c>
      <c r="BC347" s="35">
        <f t="shared" si="182"/>
        <v>3.8569</v>
      </c>
      <c r="BD347" s="12">
        <v>1.325</v>
      </c>
      <c r="BE347" s="12">
        <v>0.5</v>
      </c>
      <c r="BF347" s="36">
        <f t="shared" si="183"/>
        <v>7629.50937895</v>
      </c>
      <c r="BG347"/>
      <c r="BH347"/>
      <c r="BI347"/>
      <c r="BJ347"/>
      <c r="BP347" s="12">
        <v>1197</v>
      </c>
      <c r="BQ347" s="12">
        <v>1597</v>
      </c>
      <c r="BR347" s="32">
        <v>0.68</v>
      </c>
      <c r="BS347" s="33">
        <v>1.36</v>
      </c>
      <c r="BT347" s="34">
        <f t="shared" si="184"/>
        <v>2985.88</v>
      </c>
      <c r="BU347" s="12">
        <v>1</v>
      </c>
      <c r="BV347" s="12">
        <v>0.89</v>
      </c>
      <c r="BW347" s="12">
        <v>4.01</v>
      </c>
      <c r="BX347" s="35">
        <f t="shared" si="185"/>
        <v>4.5689</v>
      </c>
      <c r="BY347" s="12">
        <v>1.325</v>
      </c>
      <c r="BZ347" s="12">
        <v>0.5</v>
      </c>
      <c r="CA347" s="36">
        <f t="shared" si="186"/>
        <v>9037.94897495</v>
      </c>
      <c r="CB347"/>
      <c r="CC347"/>
      <c r="CD347"/>
      <c r="CE347"/>
    </row>
    <row r="348" s="1" customFormat="1" customHeight="1" spans="26:83">
      <c r="Z348" s="12">
        <v>1197</v>
      </c>
      <c r="AA348" s="12">
        <v>1454</v>
      </c>
      <c r="AB348" s="32">
        <v>0.52</v>
      </c>
      <c r="AC348" s="33">
        <v>1.05</v>
      </c>
      <c r="AD348" s="34">
        <f t="shared" si="178"/>
        <v>2149.14</v>
      </c>
      <c r="AE348" s="12">
        <v>1</v>
      </c>
      <c r="AF348" s="12">
        <v>0.89</v>
      </c>
      <c r="AG348" s="12">
        <v>3.21</v>
      </c>
      <c r="AH348" s="35">
        <f t="shared" si="179"/>
        <v>3.8569</v>
      </c>
      <c r="AI348" s="12">
        <v>1.325</v>
      </c>
      <c r="AJ348" s="12">
        <v>0.5</v>
      </c>
      <c r="AK348" s="36">
        <f t="shared" si="180"/>
        <v>5491.474468725</v>
      </c>
      <c r="AL348"/>
      <c r="AM348"/>
      <c r="AN348"/>
      <c r="AO348"/>
      <c r="AU348" s="12">
        <v>1197</v>
      </c>
      <c r="AV348" s="12">
        <v>1597</v>
      </c>
      <c r="AW348" s="32">
        <v>0.52</v>
      </c>
      <c r="AX348" s="33">
        <v>1.05</v>
      </c>
      <c r="AY348" s="34">
        <f t="shared" si="181"/>
        <v>2299.29</v>
      </c>
      <c r="AZ348" s="12">
        <v>1</v>
      </c>
      <c r="BA348" s="12">
        <v>0.89</v>
      </c>
      <c r="BB348" s="12">
        <v>3.21</v>
      </c>
      <c r="BC348" s="35">
        <f t="shared" si="182"/>
        <v>3.8569</v>
      </c>
      <c r="BD348" s="12">
        <v>1.325</v>
      </c>
      <c r="BE348" s="12">
        <v>0.5</v>
      </c>
      <c r="BF348" s="36">
        <f t="shared" si="183"/>
        <v>5875.1371856625</v>
      </c>
      <c r="BG348"/>
      <c r="BH348"/>
      <c r="BI348"/>
      <c r="BJ348"/>
      <c r="BP348" s="12">
        <v>1197</v>
      </c>
      <c r="BQ348" s="12">
        <v>1597</v>
      </c>
      <c r="BR348" s="32">
        <v>0.52</v>
      </c>
      <c r="BS348" s="33">
        <v>1.05</v>
      </c>
      <c r="BT348" s="34">
        <f t="shared" si="184"/>
        <v>2299.29</v>
      </c>
      <c r="BU348" s="12">
        <v>1</v>
      </c>
      <c r="BV348" s="12">
        <v>0.89</v>
      </c>
      <c r="BW348" s="12">
        <v>4.01</v>
      </c>
      <c r="BX348" s="35">
        <f t="shared" si="185"/>
        <v>4.5689</v>
      </c>
      <c r="BY348" s="12">
        <v>1.325</v>
      </c>
      <c r="BZ348" s="12">
        <v>0.5</v>
      </c>
      <c r="CA348" s="36">
        <f t="shared" si="186"/>
        <v>6959.7122786625</v>
      </c>
      <c r="CB348"/>
      <c r="CC348"/>
      <c r="CD348"/>
      <c r="CE348"/>
    </row>
    <row r="349" s="1" customFormat="1" customHeight="1" spans="26:83">
      <c r="Z349" s="12">
        <v>1197</v>
      </c>
      <c r="AA349" s="12">
        <v>1454</v>
      </c>
      <c r="AB349" s="32">
        <v>0.68</v>
      </c>
      <c r="AC349" s="33">
        <v>1.36</v>
      </c>
      <c r="AD349" s="34">
        <f t="shared" si="178"/>
        <v>2791.4</v>
      </c>
      <c r="AE349" s="12">
        <v>1</v>
      </c>
      <c r="AF349" s="12">
        <v>0.89</v>
      </c>
      <c r="AG349" s="12">
        <v>3.21</v>
      </c>
      <c r="AH349" s="35">
        <f t="shared" si="179"/>
        <v>3.8569</v>
      </c>
      <c r="AI349" s="12">
        <v>1.325</v>
      </c>
      <c r="AJ349" s="12">
        <v>0.5</v>
      </c>
      <c r="AK349" s="36">
        <f t="shared" si="180"/>
        <v>7132.57481225</v>
      </c>
      <c r="AL349"/>
      <c r="AM349"/>
      <c r="AN349"/>
      <c r="AO349"/>
      <c r="AU349" s="12">
        <v>1197</v>
      </c>
      <c r="AV349" s="12">
        <v>1597</v>
      </c>
      <c r="AW349" s="32">
        <v>0.68</v>
      </c>
      <c r="AX349" s="33">
        <v>1.36</v>
      </c>
      <c r="AY349" s="34">
        <f t="shared" si="181"/>
        <v>2985.88</v>
      </c>
      <c r="AZ349" s="12">
        <v>1</v>
      </c>
      <c r="BA349" s="12">
        <v>0.89</v>
      </c>
      <c r="BB349" s="12">
        <v>3.21</v>
      </c>
      <c r="BC349" s="35">
        <f t="shared" si="182"/>
        <v>3.8569</v>
      </c>
      <c r="BD349" s="12">
        <v>1.325</v>
      </c>
      <c r="BE349" s="12">
        <v>0.5</v>
      </c>
      <c r="BF349" s="36">
        <f t="shared" si="183"/>
        <v>7629.50937895</v>
      </c>
      <c r="BG349"/>
      <c r="BH349"/>
      <c r="BI349"/>
      <c r="BJ349"/>
      <c r="BP349" s="12">
        <v>1197</v>
      </c>
      <c r="BQ349" s="12">
        <v>1597</v>
      </c>
      <c r="BR349" s="32">
        <v>0.68</v>
      </c>
      <c r="BS349" s="33">
        <v>1.36</v>
      </c>
      <c r="BT349" s="34">
        <f t="shared" si="184"/>
        <v>2985.88</v>
      </c>
      <c r="BU349" s="12">
        <v>1</v>
      </c>
      <c r="BV349" s="12">
        <v>0.89</v>
      </c>
      <c r="BW349" s="12">
        <v>4.01</v>
      </c>
      <c r="BX349" s="35">
        <f t="shared" si="185"/>
        <v>4.5689</v>
      </c>
      <c r="BY349" s="12">
        <v>1.325</v>
      </c>
      <c r="BZ349" s="12">
        <v>0.5</v>
      </c>
      <c r="CA349" s="36">
        <f t="shared" si="186"/>
        <v>9037.94897495</v>
      </c>
      <c r="CB349"/>
      <c r="CC349"/>
      <c r="CD349"/>
      <c r="CE349"/>
    </row>
    <row r="350" s="1" customFormat="1" customHeight="1" spans="26:83">
      <c r="Z350" s="12">
        <v>1197</v>
      </c>
      <c r="AA350" s="12">
        <v>1454</v>
      </c>
      <c r="AB350" s="32">
        <v>0.52</v>
      </c>
      <c r="AC350" s="33">
        <v>1.05</v>
      </c>
      <c r="AD350" s="34">
        <f t="shared" si="178"/>
        <v>2149.14</v>
      </c>
      <c r="AE350" s="12">
        <v>1</v>
      </c>
      <c r="AF350" s="12">
        <v>0.89</v>
      </c>
      <c r="AG350" s="12">
        <v>3.21</v>
      </c>
      <c r="AH350" s="35">
        <f t="shared" si="179"/>
        <v>3.8569</v>
      </c>
      <c r="AI350" s="12">
        <v>1.325</v>
      </c>
      <c r="AJ350" s="12">
        <v>0.5</v>
      </c>
      <c r="AK350" s="36">
        <f t="shared" si="180"/>
        <v>5491.474468725</v>
      </c>
      <c r="AL350"/>
      <c r="AM350"/>
      <c r="AN350"/>
      <c r="AO350"/>
      <c r="AU350" s="12">
        <v>1197</v>
      </c>
      <c r="AV350" s="12">
        <v>1597</v>
      </c>
      <c r="AW350" s="32">
        <v>0.52</v>
      </c>
      <c r="AX350" s="33">
        <v>1.05</v>
      </c>
      <c r="AY350" s="34">
        <f t="shared" si="181"/>
        <v>2299.29</v>
      </c>
      <c r="AZ350" s="12">
        <v>1</v>
      </c>
      <c r="BA350" s="12">
        <v>0.89</v>
      </c>
      <c r="BB350" s="12">
        <v>3.21</v>
      </c>
      <c r="BC350" s="35">
        <f t="shared" si="182"/>
        <v>3.8569</v>
      </c>
      <c r="BD350" s="12">
        <v>1.325</v>
      </c>
      <c r="BE350" s="12">
        <v>0.5</v>
      </c>
      <c r="BF350" s="36">
        <f t="shared" si="183"/>
        <v>5875.1371856625</v>
      </c>
      <c r="BG350"/>
      <c r="BH350"/>
      <c r="BI350"/>
      <c r="BJ350"/>
      <c r="BP350" s="12">
        <v>1197</v>
      </c>
      <c r="BQ350" s="12">
        <v>1597</v>
      </c>
      <c r="BR350" s="32">
        <v>0.52</v>
      </c>
      <c r="BS350" s="33">
        <v>1.05</v>
      </c>
      <c r="BT350" s="34">
        <f t="shared" si="184"/>
        <v>2299.29</v>
      </c>
      <c r="BU350" s="12">
        <v>1</v>
      </c>
      <c r="BV350" s="12">
        <v>0.89</v>
      </c>
      <c r="BW350" s="12">
        <v>4.01</v>
      </c>
      <c r="BX350" s="35">
        <f t="shared" si="185"/>
        <v>4.5689</v>
      </c>
      <c r="BY350" s="12">
        <v>1.325</v>
      </c>
      <c r="BZ350" s="12">
        <v>0.5</v>
      </c>
      <c r="CA350" s="36">
        <f t="shared" si="186"/>
        <v>6959.7122786625</v>
      </c>
      <c r="CB350"/>
      <c r="CC350"/>
      <c r="CD350"/>
      <c r="CE350"/>
    </row>
    <row r="351" s="1" customFormat="1" customHeight="1" spans="26:83">
      <c r="Z351" s="12">
        <v>1197</v>
      </c>
      <c r="AA351" s="12">
        <v>1454</v>
      </c>
      <c r="AB351" s="32">
        <v>0.68</v>
      </c>
      <c r="AC351" s="33">
        <v>1.36</v>
      </c>
      <c r="AD351" s="34">
        <f t="shared" si="178"/>
        <v>2791.4</v>
      </c>
      <c r="AE351" s="12">
        <v>1</v>
      </c>
      <c r="AF351" s="12">
        <v>0.89</v>
      </c>
      <c r="AG351" s="12">
        <v>3.21</v>
      </c>
      <c r="AH351" s="35">
        <f t="shared" si="179"/>
        <v>3.8569</v>
      </c>
      <c r="AI351" s="12">
        <v>1.325</v>
      </c>
      <c r="AJ351" s="12">
        <v>0.5</v>
      </c>
      <c r="AK351" s="36">
        <f t="shared" si="180"/>
        <v>7132.57481225</v>
      </c>
      <c r="AL351"/>
      <c r="AM351"/>
      <c r="AN351"/>
      <c r="AO351"/>
      <c r="AU351" s="12">
        <v>1197</v>
      </c>
      <c r="AV351" s="12">
        <v>1597</v>
      </c>
      <c r="AW351" s="32">
        <v>0.68</v>
      </c>
      <c r="AX351" s="33">
        <v>1.36</v>
      </c>
      <c r="AY351" s="34">
        <f t="shared" si="181"/>
        <v>2985.88</v>
      </c>
      <c r="AZ351" s="12">
        <v>1</v>
      </c>
      <c r="BA351" s="12">
        <v>0.89</v>
      </c>
      <c r="BB351" s="12">
        <v>3.21</v>
      </c>
      <c r="BC351" s="35">
        <f t="shared" si="182"/>
        <v>3.8569</v>
      </c>
      <c r="BD351" s="12">
        <v>1.325</v>
      </c>
      <c r="BE351" s="12">
        <v>0.5</v>
      </c>
      <c r="BF351" s="36">
        <f t="shared" si="183"/>
        <v>7629.50937895</v>
      </c>
      <c r="BG351"/>
      <c r="BH351"/>
      <c r="BI351"/>
      <c r="BJ351"/>
      <c r="BP351" s="12">
        <v>1197</v>
      </c>
      <c r="BQ351" s="12">
        <v>1597</v>
      </c>
      <c r="BR351" s="32">
        <v>0.68</v>
      </c>
      <c r="BS351" s="33">
        <v>1.36</v>
      </c>
      <c r="BT351" s="34">
        <f t="shared" si="184"/>
        <v>2985.88</v>
      </c>
      <c r="BU351" s="12">
        <v>1</v>
      </c>
      <c r="BV351" s="12">
        <v>0.89</v>
      </c>
      <c r="BW351" s="12">
        <v>4.01</v>
      </c>
      <c r="BX351" s="35">
        <f t="shared" si="185"/>
        <v>4.5689</v>
      </c>
      <c r="BY351" s="12">
        <v>1.325</v>
      </c>
      <c r="BZ351" s="12">
        <v>0.5</v>
      </c>
      <c r="CA351" s="36">
        <f t="shared" si="186"/>
        <v>9037.94897495</v>
      </c>
      <c r="CB351"/>
      <c r="CC351"/>
      <c r="CD351"/>
      <c r="CE351"/>
    </row>
    <row r="352" s="1" customFormat="1" customHeight="1" spans="26:83">
      <c r="Z352" s="12">
        <v>1197</v>
      </c>
      <c r="AA352" s="12">
        <v>1454</v>
      </c>
      <c r="AB352" s="32">
        <v>0.52</v>
      </c>
      <c r="AC352" s="33">
        <v>1.05</v>
      </c>
      <c r="AD352" s="34">
        <f t="shared" si="178"/>
        <v>2149.14</v>
      </c>
      <c r="AE352" s="12">
        <v>1</v>
      </c>
      <c r="AF352" s="12">
        <v>0.89</v>
      </c>
      <c r="AG352" s="12">
        <v>3.21</v>
      </c>
      <c r="AH352" s="35">
        <f t="shared" si="179"/>
        <v>3.8569</v>
      </c>
      <c r="AI352" s="12">
        <v>1.325</v>
      </c>
      <c r="AJ352" s="12">
        <v>0.5</v>
      </c>
      <c r="AK352" s="36">
        <f t="shared" si="180"/>
        <v>5491.474468725</v>
      </c>
      <c r="AL352"/>
      <c r="AM352"/>
      <c r="AN352"/>
      <c r="AO352"/>
      <c r="AU352" s="12">
        <v>1197</v>
      </c>
      <c r="AV352" s="12">
        <v>1597</v>
      </c>
      <c r="AW352" s="32">
        <v>0.52</v>
      </c>
      <c r="AX352" s="33">
        <v>1.05</v>
      </c>
      <c r="AY352" s="34">
        <f t="shared" si="181"/>
        <v>2299.29</v>
      </c>
      <c r="AZ352" s="12">
        <v>1</v>
      </c>
      <c r="BA352" s="12">
        <v>0.89</v>
      </c>
      <c r="BB352" s="12">
        <v>3.21</v>
      </c>
      <c r="BC352" s="35">
        <f t="shared" si="182"/>
        <v>3.8569</v>
      </c>
      <c r="BD352" s="12">
        <v>1.325</v>
      </c>
      <c r="BE352" s="12">
        <v>0.5</v>
      </c>
      <c r="BF352" s="36">
        <f t="shared" si="183"/>
        <v>5875.1371856625</v>
      </c>
      <c r="BG352"/>
      <c r="BH352"/>
      <c r="BI352"/>
      <c r="BJ352"/>
      <c r="BP352" s="12">
        <v>1197</v>
      </c>
      <c r="BQ352" s="12">
        <v>1597</v>
      </c>
      <c r="BR352" s="32">
        <v>0.52</v>
      </c>
      <c r="BS352" s="33">
        <v>1.05</v>
      </c>
      <c r="BT352" s="34">
        <f t="shared" si="184"/>
        <v>2299.29</v>
      </c>
      <c r="BU352" s="12">
        <v>1</v>
      </c>
      <c r="BV352" s="12">
        <v>0.89</v>
      </c>
      <c r="BW352" s="12">
        <v>4.01</v>
      </c>
      <c r="BX352" s="35">
        <f t="shared" si="185"/>
        <v>4.5689</v>
      </c>
      <c r="BY352" s="12">
        <v>1.325</v>
      </c>
      <c r="BZ352" s="12">
        <v>0.5</v>
      </c>
      <c r="CA352" s="36">
        <f t="shared" si="186"/>
        <v>6959.7122786625</v>
      </c>
      <c r="CB352"/>
      <c r="CC352"/>
      <c r="CD352"/>
      <c r="CE352"/>
    </row>
    <row r="353" s="1" customFormat="1" customHeight="1" spans="26:83">
      <c r="Z353" s="12">
        <v>1197</v>
      </c>
      <c r="AA353" s="12">
        <v>1454</v>
      </c>
      <c r="AB353" s="32">
        <v>0.68</v>
      </c>
      <c r="AC353" s="33">
        <v>1.36</v>
      </c>
      <c r="AD353" s="34">
        <f t="shared" si="178"/>
        <v>2791.4</v>
      </c>
      <c r="AE353" s="12">
        <v>1</v>
      </c>
      <c r="AF353" s="12">
        <v>0.89</v>
      </c>
      <c r="AG353" s="12">
        <v>3.21</v>
      </c>
      <c r="AH353" s="35">
        <f t="shared" si="179"/>
        <v>3.8569</v>
      </c>
      <c r="AI353" s="12">
        <v>1.325</v>
      </c>
      <c r="AJ353" s="12">
        <v>0.5</v>
      </c>
      <c r="AK353" s="36">
        <f t="shared" si="180"/>
        <v>7132.57481225</v>
      </c>
      <c r="AL353"/>
      <c r="AM353"/>
      <c r="AN353"/>
      <c r="AO353"/>
      <c r="AU353" s="12">
        <v>1197</v>
      </c>
      <c r="AV353" s="12">
        <v>1597</v>
      </c>
      <c r="AW353" s="32">
        <v>0.68</v>
      </c>
      <c r="AX353" s="33">
        <v>1.36</v>
      </c>
      <c r="AY353" s="34">
        <f t="shared" si="181"/>
        <v>2985.88</v>
      </c>
      <c r="AZ353" s="12">
        <v>1</v>
      </c>
      <c r="BA353" s="12">
        <v>0.89</v>
      </c>
      <c r="BB353" s="12">
        <v>3.21</v>
      </c>
      <c r="BC353" s="35">
        <f t="shared" si="182"/>
        <v>3.8569</v>
      </c>
      <c r="BD353" s="12">
        <v>1.325</v>
      </c>
      <c r="BE353" s="12">
        <v>0.5</v>
      </c>
      <c r="BF353" s="36">
        <f t="shared" si="183"/>
        <v>7629.50937895</v>
      </c>
      <c r="BG353"/>
      <c r="BH353"/>
      <c r="BI353"/>
      <c r="BJ353"/>
      <c r="BP353" s="12">
        <v>1197</v>
      </c>
      <c r="BQ353" s="12">
        <v>1597</v>
      </c>
      <c r="BR353" s="32">
        <v>0.68</v>
      </c>
      <c r="BS353" s="33">
        <v>1.36</v>
      </c>
      <c r="BT353" s="34">
        <f t="shared" si="184"/>
        <v>2985.88</v>
      </c>
      <c r="BU353" s="12">
        <v>1</v>
      </c>
      <c r="BV353" s="12">
        <v>0.89</v>
      </c>
      <c r="BW353" s="12">
        <v>4.01</v>
      </c>
      <c r="BX353" s="35">
        <f t="shared" si="185"/>
        <v>4.5689</v>
      </c>
      <c r="BY353" s="12">
        <v>1.325</v>
      </c>
      <c r="BZ353" s="12">
        <v>0.5</v>
      </c>
      <c r="CA353" s="36">
        <f t="shared" si="186"/>
        <v>9037.94897495</v>
      </c>
      <c r="CB353"/>
      <c r="CC353"/>
      <c r="CD353"/>
      <c r="CE353"/>
    </row>
    <row r="354" s="1" customFormat="1" customHeight="1" spans="26:83">
      <c r="Z354" s="12">
        <v>1197</v>
      </c>
      <c r="AA354" s="12">
        <v>1454</v>
      </c>
      <c r="AB354" s="32">
        <v>4.77</v>
      </c>
      <c r="AC354" s="33">
        <v>9.55</v>
      </c>
      <c r="AD354" s="34">
        <f t="shared" si="178"/>
        <v>19595.39</v>
      </c>
      <c r="AE354" s="12">
        <v>2.2</v>
      </c>
      <c r="AF354" s="12">
        <v>0.89</v>
      </c>
      <c r="AG354" s="12">
        <v>3.21</v>
      </c>
      <c r="AH354" s="35">
        <f t="shared" si="179"/>
        <v>3.8569</v>
      </c>
      <c r="AI354" s="12">
        <v>1.325</v>
      </c>
      <c r="AJ354" s="12">
        <v>0.5</v>
      </c>
      <c r="AK354" s="36">
        <f t="shared" si="180"/>
        <v>110154.147499632</v>
      </c>
      <c r="AL354"/>
      <c r="AM354"/>
      <c r="AN354"/>
      <c r="AO354"/>
      <c r="AU354" s="12">
        <v>1197</v>
      </c>
      <c r="AV354" s="12">
        <v>1597</v>
      </c>
      <c r="AW354" s="32">
        <v>4.77</v>
      </c>
      <c r="AX354" s="33">
        <v>9.55</v>
      </c>
      <c r="AY354" s="34">
        <f t="shared" si="181"/>
        <v>20961.04</v>
      </c>
      <c r="AZ354" s="12">
        <v>2.2</v>
      </c>
      <c r="BA354" s="12">
        <v>0.89</v>
      </c>
      <c r="BB354" s="12">
        <v>3.21</v>
      </c>
      <c r="BC354" s="35">
        <f t="shared" si="182"/>
        <v>3.8569</v>
      </c>
      <c r="BD354" s="12">
        <v>1.325</v>
      </c>
      <c r="BE354" s="12">
        <v>0.5</v>
      </c>
      <c r="BF354" s="36">
        <f t="shared" si="183"/>
        <v>117831.05576902</v>
      </c>
      <c r="BG354"/>
      <c r="BH354"/>
      <c r="BI354"/>
      <c r="BJ354"/>
      <c r="BP354" s="12">
        <v>1197</v>
      </c>
      <c r="BQ354" s="12">
        <v>1597</v>
      </c>
      <c r="BR354" s="32">
        <v>4.77</v>
      </c>
      <c r="BS354" s="33">
        <v>9.55</v>
      </c>
      <c r="BT354" s="34">
        <f t="shared" si="184"/>
        <v>20961.04</v>
      </c>
      <c r="BU354" s="12">
        <v>2.2</v>
      </c>
      <c r="BV354" s="12">
        <v>0.89</v>
      </c>
      <c r="BW354" s="12">
        <v>4.01</v>
      </c>
      <c r="BX354" s="35">
        <f t="shared" si="185"/>
        <v>4.5689</v>
      </c>
      <c r="BY354" s="12">
        <v>1.325</v>
      </c>
      <c r="BZ354" s="12">
        <v>0.5</v>
      </c>
      <c r="CA354" s="36">
        <f t="shared" si="186"/>
        <v>139583.16541862</v>
      </c>
      <c r="CB354"/>
      <c r="CC354"/>
      <c r="CD354"/>
      <c r="CE354"/>
    </row>
    <row r="355" s="1" customFormat="1" customHeight="1" spans="26:83">
      <c r="Z355" s="12">
        <v>1197</v>
      </c>
      <c r="AA355" s="12">
        <v>1454</v>
      </c>
      <c r="AB355" s="32">
        <v>7.16</v>
      </c>
      <c r="AC355" s="33">
        <v>14.32</v>
      </c>
      <c r="AD355" s="34">
        <f t="shared" si="178"/>
        <v>29391.8</v>
      </c>
      <c r="AE355" s="12">
        <v>2.2</v>
      </c>
      <c r="AF355" s="12">
        <v>0.89</v>
      </c>
      <c r="AG355" s="12">
        <v>3.21</v>
      </c>
      <c r="AH355" s="35">
        <f t="shared" si="179"/>
        <v>3.8569</v>
      </c>
      <c r="AI355" s="12">
        <v>1.325</v>
      </c>
      <c r="AJ355" s="12">
        <v>0.5</v>
      </c>
      <c r="AK355" s="36">
        <f t="shared" si="180"/>
        <v>165223.99770965</v>
      </c>
      <c r="AL355"/>
      <c r="AM355"/>
      <c r="AN355"/>
      <c r="AO355"/>
      <c r="AU355" s="12">
        <v>1197</v>
      </c>
      <c r="AV355" s="12">
        <v>1597</v>
      </c>
      <c r="AW355" s="32">
        <v>7.16</v>
      </c>
      <c r="AX355" s="33">
        <v>14.32</v>
      </c>
      <c r="AY355" s="34">
        <f t="shared" si="181"/>
        <v>31439.56</v>
      </c>
      <c r="AZ355" s="12">
        <v>2.2</v>
      </c>
      <c r="BA355" s="12">
        <v>0.89</v>
      </c>
      <c r="BB355" s="12">
        <v>3.21</v>
      </c>
      <c r="BC355" s="35">
        <f t="shared" si="182"/>
        <v>3.8569</v>
      </c>
      <c r="BD355" s="12">
        <v>1.325</v>
      </c>
      <c r="BE355" s="12">
        <v>0.5</v>
      </c>
      <c r="BF355" s="36">
        <f t="shared" si="183"/>
        <v>176735.34079003</v>
      </c>
      <c r="BG355"/>
      <c r="BH355"/>
      <c r="BI355"/>
      <c r="BJ355"/>
      <c r="BP355" s="12">
        <v>1197</v>
      </c>
      <c r="BQ355" s="12">
        <v>1597</v>
      </c>
      <c r="BR355" s="32">
        <v>7.16</v>
      </c>
      <c r="BS355" s="33">
        <v>14.32</v>
      </c>
      <c r="BT355" s="34">
        <f t="shared" si="184"/>
        <v>31439.56</v>
      </c>
      <c r="BU355" s="12">
        <v>2.2</v>
      </c>
      <c r="BV355" s="12">
        <v>0.89</v>
      </c>
      <c r="BW355" s="12">
        <v>4.01</v>
      </c>
      <c r="BX355" s="35">
        <f t="shared" si="185"/>
        <v>4.5689</v>
      </c>
      <c r="BY355" s="12">
        <v>1.325</v>
      </c>
      <c r="BZ355" s="12">
        <v>0.5</v>
      </c>
      <c r="CA355" s="36">
        <f t="shared" si="186"/>
        <v>209361.42978443</v>
      </c>
      <c r="CB355"/>
      <c r="CC355"/>
      <c r="CD355"/>
      <c r="CE355"/>
    </row>
    <row r="356" s="1" customFormat="1" customHeight="1" spans="26:83">
      <c r="Z356" s="37" t="s">
        <v>41</v>
      </c>
      <c r="AA356" s="37"/>
      <c r="AB356" s="37"/>
      <c r="AC356" s="37"/>
      <c r="AD356" s="37"/>
      <c r="AE356" s="38">
        <f>SUM(AK342:AK355)</f>
        <v>351122.440895132</v>
      </c>
      <c r="AF356" s="38"/>
      <c r="AG356" s="38"/>
      <c r="AH356" s="38"/>
      <c r="AI356" s="38"/>
      <c r="AJ356" s="38"/>
      <c r="AK356" s="38"/>
      <c r="AL356"/>
      <c r="AM356"/>
      <c r="AN356"/>
      <c r="AO356"/>
      <c r="AU356" s="37" t="s">
        <v>41</v>
      </c>
      <c r="AV356" s="37"/>
      <c r="AW356" s="37"/>
      <c r="AX356" s="37"/>
      <c r="AY356" s="37"/>
      <c r="AZ356" s="38">
        <f>SUM(BF342:BF355)</f>
        <v>375594.275946725</v>
      </c>
      <c r="BA356" s="38"/>
      <c r="BB356" s="38"/>
      <c r="BC356" s="38"/>
      <c r="BD356" s="38"/>
      <c r="BE356" s="38"/>
      <c r="BF356" s="38"/>
      <c r="BG356"/>
      <c r="BH356"/>
      <c r="BI356"/>
      <c r="BJ356"/>
      <c r="BP356" s="37" t="s">
        <v>41</v>
      </c>
      <c r="BQ356" s="37"/>
      <c r="BR356" s="37"/>
      <c r="BS356" s="37"/>
      <c r="BT356" s="37"/>
      <c r="BU356" s="38">
        <f>SUM(CA342:CA355)</f>
        <v>444930.562724725</v>
      </c>
      <c r="BV356" s="38"/>
      <c r="BW356" s="38"/>
      <c r="BX356" s="38"/>
      <c r="BY356" s="38"/>
      <c r="BZ356" s="38"/>
      <c r="CA356" s="38"/>
      <c r="CB356"/>
      <c r="CC356"/>
      <c r="CD356"/>
      <c r="CE356"/>
    </row>
    <row r="357" s="1" customFormat="1" customHeight="1" spans="26:83">
      <c r="Z357" s="37"/>
      <c r="AA357" s="37"/>
      <c r="AB357" s="37"/>
      <c r="AC357" s="37"/>
      <c r="AD357" s="37"/>
      <c r="AE357" s="38"/>
      <c r="AF357" s="38"/>
      <c r="AG357" s="38"/>
      <c r="AH357" s="38"/>
      <c r="AI357" s="38"/>
      <c r="AJ357" s="38"/>
      <c r="AK357" s="38"/>
      <c r="AL357"/>
      <c r="AM357"/>
      <c r="AN357"/>
      <c r="AO357"/>
      <c r="AU357" s="37"/>
      <c r="AV357" s="37"/>
      <c r="AW357" s="37"/>
      <c r="AX357" s="37"/>
      <c r="AY357" s="37"/>
      <c r="AZ357" s="38"/>
      <c r="BA357" s="38"/>
      <c r="BB357" s="38"/>
      <c r="BC357" s="38"/>
      <c r="BD357" s="38"/>
      <c r="BE357" s="38"/>
      <c r="BF357" s="38"/>
      <c r="BG357"/>
      <c r="BH357"/>
      <c r="BI357"/>
      <c r="BJ357"/>
      <c r="BP357" s="37"/>
      <c r="BQ357" s="37"/>
      <c r="BR357" s="37"/>
      <c r="BS357" s="37"/>
      <c r="BT357" s="37"/>
      <c r="BU357" s="38"/>
      <c r="BV357" s="38"/>
      <c r="BW357" s="38"/>
      <c r="BX357" s="38"/>
      <c r="BY357" s="38"/>
      <c r="BZ357" s="38"/>
      <c r="CA357" s="38"/>
      <c r="CB357"/>
      <c r="CC357"/>
      <c r="CD357"/>
      <c r="CE357"/>
    </row>
    <row r="358" s="1" customFormat="1" customHeight="1" spans="26:83">
      <c r="Z358" s="37"/>
      <c r="AA358" s="37"/>
      <c r="AB358" s="37"/>
      <c r="AC358" s="37"/>
      <c r="AD358" s="37"/>
      <c r="AE358" s="38"/>
      <c r="AF358" s="38"/>
      <c r="AG358" s="38"/>
      <c r="AH358" s="38"/>
      <c r="AI358" s="38"/>
      <c r="AJ358" s="38"/>
      <c r="AK358" s="38"/>
      <c r="AL358"/>
      <c r="AM358"/>
      <c r="AN358"/>
      <c r="AO358"/>
      <c r="AU358" s="37"/>
      <c r="AV358" s="37"/>
      <c r="AW358" s="37"/>
      <c r="AX358" s="37"/>
      <c r="AY358" s="37"/>
      <c r="AZ358" s="38"/>
      <c r="BA358" s="38"/>
      <c r="BB358" s="38"/>
      <c r="BC358" s="38"/>
      <c r="BD358" s="38"/>
      <c r="BE358" s="38"/>
      <c r="BF358" s="38"/>
      <c r="BG358"/>
      <c r="BH358"/>
      <c r="BI358"/>
      <c r="BJ358"/>
      <c r="BP358" s="37"/>
      <c r="BQ358" s="37"/>
      <c r="BR358" s="37"/>
      <c r="BS358" s="37"/>
      <c r="BT358" s="37"/>
      <c r="BU358" s="38"/>
      <c r="BV358" s="38"/>
      <c r="BW358" s="38"/>
      <c r="BX358" s="38"/>
      <c r="BY358" s="38"/>
      <c r="BZ358" s="38"/>
      <c r="CA358" s="38"/>
      <c r="CB358"/>
      <c r="CC358"/>
      <c r="CD358"/>
      <c r="CE358"/>
    </row>
    <row r="359" s="1" customFormat="1" customHeight="1" spans="26:83">
      <c r="Z359" s="39" t="s">
        <v>28</v>
      </c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/>
      <c r="AM359"/>
      <c r="AN359"/>
      <c r="AO359"/>
      <c r="AU359" s="39" t="s">
        <v>28</v>
      </c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/>
      <c r="BH359"/>
      <c r="BI359"/>
      <c r="BJ359"/>
      <c r="BP359" s="39" t="s">
        <v>28</v>
      </c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/>
      <c r="CC359"/>
      <c r="CD359"/>
      <c r="CE359"/>
    </row>
    <row r="360" s="1" customFormat="1" customHeight="1" spans="26:83">
      <c r="Z360" s="15" t="s">
        <v>6</v>
      </c>
      <c r="AA360" s="15"/>
      <c r="AB360" s="15"/>
      <c r="AC360" s="15"/>
      <c r="AD360" s="15"/>
      <c r="AE360" s="9" t="s">
        <v>32</v>
      </c>
      <c r="AF360" s="9"/>
      <c r="AG360" s="9"/>
      <c r="AH360" s="9"/>
      <c r="AI360" s="10" t="s">
        <v>33</v>
      </c>
      <c r="AJ360" s="10"/>
      <c r="AK360" s="40" t="s">
        <v>12</v>
      </c>
      <c r="AL360"/>
      <c r="AM360"/>
      <c r="AN360"/>
      <c r="AO360"/>
      <c r="AU360" s="15" t="s">
        <v>6</v>
      </c>
      <c r="AV360" s="15"/>
      <c r="AW360" s="15"/>
      <c r="AX360" s="15"/>
      <c r="AY360" s="15"/>
      <c r="AZ360" s="9" t="s">
        <v>32</v>
      </c>
      <c r="BA360" s="9"/>
      <c r="BB360" s="9"/>
      <c r="BC360" s="9"/>
      <c r="BD360" s="10" t="s">
        <v>33</v>
      </c>
      <c r="BE360" s="10"/>
      <c r="BF360" s="40" t="s">
        <v>12</v>
      </c>
      <c r="BG360"/>
      <c r="BH360"/>
      <c r="BI360"/>
      <c r="BJ360"/>
      <c r="BP360" s="15" t="s">
        <v>6</v>
      </c>
      <c r="BQ360" s="15"/>
      <c r="BR360" s="15"/>
      <c r="BS360" s="15"/>
      <c r="BT360" s="15"/>
      <c r="BU360" s="9" t="s">
        <v>32</v>
      </c>
      <c r="BV360" s="9"/>
      <c r="BW360" s="9"/>
      <c r="BX360" s="9"/>
      <c r="BY360" s="10" t="s">
        <v>33</v>
      </c>
      <c r="BZ360" s="10"/>
      <c r="CA360" s="40" t="s">
        <v>12</v>
      </c>
      <c r="CB360"/>
      <c r="CC360"/>
      <c r="CD360"/>
      <c r="CE360"/>
    </row>
    <row r="361" s="1" customFormat="1" customHeight="1" spans="26:83">
      <c r="Z361" s="15" t="s">
        <v>42</v>
      </c>
      <c r="AA361" s="15" t="s">
        <v>43</v>
      </c>
      <c r="AB361" s="15" t="s">
        <v>44</v>
      </c>
      <c r="AC361" s="15" t="s">
        <v>45</v>
      </c>
      <c r="AD361" s="15" t="s">
        <v>6</v>
      </c>
      <c r="AE361" s="9" t="s">
        <v>37</v>
      </c>
      <c r="AF361" s="9" t="s">
        <v>24</v>
      </c>
      <c r="AG361" s="9" t="s">
        <v>23</v>
      </c>
      <c r="AH361" s="35" t="s">
        <v>25</v>
      </c>
      <c r="AI361" s="10" t="s">
        <v>46</v>
      </c>
      <c r="AJ361" s="10" t="s">
        <v>47</v>
      </c>
      <c r="AK361" s="40"/>
      <c r="AL361"/>
      <c r="AM361"/>
      <c r="AN361"/>
      <c r="AO361"/>
      <c r="AU361" s="15" t="s">
        <v>42</v>
      </c>
      <c r="AV361" s="15" t="s">
        <v>43</v>
      </c>
      <c r="AW361" s="15" t="s">
        <v>44</v>
      </c>
      <c r="AX361" s="15" t="s">
        <v>45</v>
      </c>
      <c r="AY361" s="15" t="s">
        <v>6</v>
      </c>
      <c r="AZ361" s="9" t="s">
        <v>37</v>
      </c>
      <c r="BA361" s="9" t="s">
        <v>24</v>
      </c>
      <c r="BB361" s="9" t="s">
        <v>23</v>
      </c>
      <c r="BC361" s="35" t="s">
        <v>25</v>
      </c>
      <c r="BD361" s="10" t="s">
        <v>46</v>
      </c>
      <c r="BE361" s="10" t="s">
        <v>47</v>
      </c>
      <c r="BF361" s="40"/>
      <c r="BG361"/>
      <c r="BH361"/>
      <c r="BI361"/>
      <c r="BJ361"/>
      <c r="BP361" s="15" t="s">
        <v>42</v>
      </c>
      <c r="BQ361" s="15" t="s">
        <v>43</v>
      </c>
      <c r="BR361" s="15" t="s">
        <v>44</v>
      </c>
      <c r="BS361" s="15" t="s">
        <v>45</v>
      </c>
      <c r="BT361" s="15" t="s">
        <v>6</v>
      </c>
      <c r="BU361" s="9" t="s">
        <v>37</v>
      </c>
      <c r="BV361" s="9" t="s">
        <v>24</v>
      </c>
      <c r="BW361" s="9" t="s">
        <v>23</v>
      </c>
      <c r="BX361" s="35" t="s">
        <v>25</v>
      </c>
      <c r="BY361" s="10" t="s">
        <v>46</v>
      </c>
      <c r="BZ361" s="10" t="s">
        <v>47</v>
      </c>
      <c r="CA361" s="40"/>
      <c r="CB361"/>
      <c r="CC361"/>
      <c r="CD361"/>
      <c r="CE361"/>
    </row>
    <row r="362" s="1" customFormat="1" customHeight="1" spans="26:83">
      <c r="Z362" s="12">
        <v>34993</v>
      </c>
      <c r="AA362" s="13">
        <v>0.168</v>
      </c>
      <c r="AB362" s="12">
        <v>1</v>
      </c>
      <c r="AC362" s="12">
        <v>0</v>
      </c>
      <c r="AD362" s="15">
        <f t="shared" ref="AD362:AD371" si="187">Z362*AA362*AB362+AC362</f>
        <v>5878.824</v>
      </c>
      <c r="AE362" s="12">
        <v>1</v>
      </c>
      <c r="AF362" s="12">
        <v>2.04</v>
      </c>
      <c r="AG362" s="12">
        <v>0.98</v>
      </c>
      <c r="AH362" s="35">
        <f t="shared" ref="AH362:AH371" si="188">AF362*AG362+1</f>
        <v>2.9992</v>
      </c>
      <c r="AI362" s="12">
        <v>0.9</v>
      </c>
      <c r="AJ362" s="10">
        <v>0.5</v>
      </c>
      <c r="AK362" s="41">
        <f t="shared" ref="AK362:AK371" si="189">AD362*AE362*AH362*AI362*AJ362</f>
        <v>7934.29602336</v>
      </c>
      <c r="AL362"/>
      <c r="AM362"/>
      <c r="AN362"/>
      <c r="AO362"/>
      <c r="AU362" s="12">
        <v>40871</v>
      </c>
      <c r="AV362" s="13">
        <v>0.168</v>
      </c>
      <c r="AW362" s="12">
        <v>1</v>
      </c>
      <c r="AX362" s="12">
        <v>0</v>
      </c>
      <c r="AY362" s="15">
        <f t="shared" ref="AY362:AY371" si="190">AU362*AV362*AW362+AX362</f>
        <v>6866.328</v>
      </c>
      <c r="AZ362" s="12">
        <v>1</v>
      </c>
      <c r="BA362" s="12">
        <v>2.04</v>
      </c>
      <c r="BB362" s="12">
        <v>0.98</v>
      </c>
      <c r="BC362" s="35">
        <f t="shared" ref="BC362:BC371" si="191">BA362*BB362+1</f>
        <v>2.9992</v>
      </c>
      <c r="BD362" s="12">
        <v>0.9</v>
      </c>
      <c r="BE362" s="10">
        <v>0.5</v>
      </c>
      <c r="BF362" s="41">
        <f t="shared" ref="BF362:BF371" si="192">AY362*AZ362*BC362*BD362*BE362</f>
        <v>9267.07092192</v>
      </c>
      <c r="BG362"/>
      <c r="BH362"/>
      <c r="BI362"/>
      <c r="BJ362"/>
      <c r="BP362" s="12">
        <v>40871</v>
      </c>
      <c r="BQ362" s="13">
        <v>0.1989</v>
      </c>
      <c r="BR362" s="12">
        <v>1</v>
      </c>
      <c r="BS362" s="12">
        <v>0</v>
      </c>
      <c r="BT362" s="15">
        <f t="shared" ref="BT362:BT371" si="193">BP362*BQ362*BR362+BS362</f>
        <v>8129.2419</v>
      </c>
      <c r="BU362" s="12">
        <v>1</v>
      </c>
      <c r="BV362" s="12">
        <v>2.84</v>
      </c>
      <c r="BW362" s="12">
        <v>0.98</v>
      </c>
      <c r="BX362" s="35">
        <f t="shared" ref="BX362:BX371" si="194">BV362*BW362+1</f>
        <v>3.7832</v>
      </c>
      <c r="BY362" s="12">
        <v>0.9</v>
      </c>
      <c r="BZ362" s="10">
        <v>0.5</v>
      </c>
      <c r="CA362" s="41">
        <f t="shared" ref="CA362:CA371" si="195">BT362*BU362*BX362*BY362*BZ362</f>
        <v>13839.546580236</v>
      </c>
      <c r="CB362"/>
      <c r="CC362"/>
      <c r="CD362"/>
      <c r="CE362"/>
    </row>
    <row r="363" s="1" customFormat="1" customHeight="1" spans="26:83">
      <c r="Z363" s="12">
        <v>34993</v>
      </c>
      <c r="AA363" s="13">
        <v>0.168</v>
      </c>
      <c r="AB363" s="12">
        <v>1</v>
      </c>
      <c r="AC363" s="12">
        <v>0</v>
      </c>
      <c r="AD363" s="15">
        <f t="shared" si="187"/>
        <v>5878.824</v>
      </c>
      <c r="AE363" s="12">
        <v>1</v>
      </c>
      <c r="AF363" s="12">
        <v>2.04</v>
      </c>
      <c r="AG363" s="12">
        <v>0.98</v>
      </c>
      <c r="AH363" s="35">
        <f t="shared" si="188"/>
        <v>2.9992</v>
      </c>
      <c r="AI363" s="12">
        <v>0.9</v>
      </c>
      <c r="AJ363" s="10">
        <v>0.5</v>
      </c>
      <c r="AK363" s="41">
        <f t="shared" si="189"/>
        <v>7934.29602336</v>
      </c>
      <c r="AL363"/>
      <c r="AM363"/>
      <c r="AN363"/>
      <c r="AO363"/>
      <c r="AU363" s="12">
        <v>40871</v>
      </c>
      <c r="AV363" s="13">
        <v>0.168</v>
      </c>
      <c r="AW363" s="12">
        <v>1</v>
      </c>
      <c r="AX363" s="12">
        <v>0</v>
      </c>
      <c r="AY363" s="15">
        <f t="shared" si="190"/>
        <v>6866.328</v>
      </c>
      <c r="AZ363" s="12">
        <v>1</v>
      </c>
      <c r="BA363" s="12">
        <v>2.04</v>
      </c>
      <c r="BB363" s="12">
        <v>0.98</v>
      </c>
      <c r="BC363" s="35">
        <f t="shared" si="191"/>
        <v>2.9992</v>
      </c>
      <c r="BD363" s="12">
        <v>0.9</v>
      </c>
      <c r="BE363" s="10">
        <v>0.5</v>
      </c>
      <c r="BF363" s="41">
        <f t="shared" si="192"/>
        <v>9267.07092192</v>
      </c>
      <c r="BG363"/>
      <c r="BH363"/>
      <c r="BI363"/>
      <c r="BJ363"/>
      <c r="BP363" s="12">
        <v>40871</v>
      </c>
      <c r="BQ363" s="13">
        <v>0.1989</v>
      </c>
      <c r="BR363" s="12">
        <v>1</v>
      </c>
      <c r="BS363" s="12">
        <v>0</v>
      </c>
      <c r="BT363" s="15">
        <f t="shared" si="193"/>
        <v>8129.2419</v>
      </c>
      <c r="BU363" s="12">
        <v>1</v>
      </c>
      <c r="BV363" s="12">
        <v>2.84</v>
      </c>
      <c r="BW363" s="12">
        <v>0.98</v>
      </c>
      <c r="BX363" s="35">
        <f t="shared" si="194"/>
        <v>3.7832</v>
      </c>
      <c r="BY363" s="12">
        <v>0.9</v>
      </c>
      <c r="BZ363" s="10">
        <v>0.5</v>
      </c>
      <c r="CA363" s="41">
        <f t="shared" si="195"/>
        <v>13839.546580236</v>
      </c>
      <c r="CB363"/>
      <c r="CC363"/>
      <c r="CD363"/>
      <c r="CE363"/>
    </row>
    <row r="364" s="1" customFormat="1" customHeight="1" spans="26:83">
      <c r="Z364" s="12">
        <v>34993</v>
      </c>
      <c r="AA364" s="13">
        <v>0.168</v>
      </c>
      <c r="AB364" s="12">
        <v>1</v>
      </c>
      <c r="AC364" s="12">
        <v>0</v>
      </c>
      <c r="AD364" s="15">
        <f t="shared" si="187"/>
        <v>5878.824</v>
      </c>
      <c r="AE364" s="12">
        <v>1</v>
      </c>
      <c r="AF364" s="12">
        <v>2.04</v>
      </c>
      <c r="AG364" s="12">
        <v>0.98</v>
      </c>
      <c r="AH364" s="35">
        <f t="shared" si="188"/>
        <v>2.9992</v>
      </c>
      <c r="AI364" s="12">
        <v>0.9</v>
      </c>
      <c r="AJ364" s="10">
        <v>0.5</v>
      </c>
      <c r="AK364" s="41">
        <f t="shared" si="189"/>
        <v>7934.29602336</v>
      </c>
      <c r="AU364" s="12">
        <v>40871</v>
      </c>
      <c r="AV364" s="13">
        <v>0.168</v>
      </c>
      <c r="AW364" s="12">
        <v>1</v>
      </c>
      <c r="AX364" s="12">
        <v>0</v>
      </c>
      <c r="AY364" s="15">
        <f t="shared" si="190"/>
        <v>6866.328</v>
      </c>
      <c r="AZ364" s="12">
        <v>1</v>
      </c>
      <c r="BA364" s="12">
        <v>2.04</v>
      </c>
      <c r="BB364" s="12">
        <v>0.98</v>
      </c>
      <c r="BC364" s="35">
        <f t="shared" si="191"/>
        <v>2.9992</v>
      </c>
      <c r="BD364" s="12">
        <v>0.9</v>
      </c>
      <c r="BE364" s="10">
        <v>0.5</v>
      </c>
      <c r="BF364" s="41">
        <f t="shared" si="192"/>
        <v>9267.07092192</v>
      </c>
      <c r="BP364" s="12">
        <v>40871</v>
      </c>
      <c r="BQ364" s="13">
        <v>0.1989</v>
      </c>
      <c r="BR364" s="12">
        <v>1</v>
      </c>
      <c r="BS364" s="12">
        <v>0</v>
      </c>
      <c r="BT364" s="15">
        <f t="shared" si="193"/>
        <v>8129.2419</v>
      </c>
      <c r="BU364" s="12">
        <v>1</v>
      </c>
      <c r="BV364" s="12">
        <v>2.84</v>
      </c>
      <c r="BW364" s="12">
        <v>0.98</v>
      </c>
      <c r="BX364" s="35">
        <f t="shared" si="194"/>
        <v>3.7832</v>
      </c>
      <c r="BY364" s="12">
        <v>0.9</v>
      </c>
      <c r="BZ364" s="10">
        <v>0.5</v>
      </c>
      <c r="CA364" s="41">
        <f t="shared" si="195"/>
        <v>13839.546580236</v>
      </c>
    </row>
    <row r="365" s="1" customFormat="1" customHeight="1" spans="26:83">
      <c r="Z365" s="12">
        <v>34993</v>
      </c>
      <c r="AA365" s="13">
        <v>0.168</v>
      </c>
      <c r="AB365" s="12">
        <v>1</v>
      </c>
      <c r="AC365" s="12">
        <v>0</v>
      </c>
      <c r="AD365" s="15">
        <f t="shared" si="187"/>
        <v>5878.824</v>
      </c>
      <c r="AE365" s="12">
        <v>1</v>
      </c>
      <c r="AF365" s="12">
        <v>2.04</v>
      </c>
      <c r="AG365" s="12">
        <v>0.98</v>
      </c>
      <c r="AH365" s="35">
        <f t="shared" si="188"/>
        <v>2.9992</v>
      </c>
      <c r="AI365" s="12">
        <v>0.9</v>
      </c>
      <c r="AJ365" s="10">
        <v>0.5</v>
      </c>
      <c r="AK365" s="41">
        <f t="shared" si="189"/>
        <v>7934.29602336</v>
      </c>
      <c r="AU365" s="12">
        <v>40871</v>
      </c>
      <c r="AV365" s="13">
        <v>0.168</v>
      </c>
      <c r="AW365" s="12">
        <v>1</v>
      </c>
      <c r="AX365" s="12">
        <v>0</v>
      </c>
      <c r="AY365" s="15">
        <f t="shared" si="190"/>
        <v>6866.328</v>
      </c>
      <c r="AZ365" s="12">
        <v>1</v>
      </c>
      <c r="BA365" s="12">
        <v>2.04</v>
      </c>
      <c r="BB365" s="12">
        <v>0.98</v>
      </c>
      <c r="BC365" s="35">
        <f t="shared" si="191"/>
        <v>2.9992</v>
      </c>
      <c r="BD365" s="12">
        <v>0.9</v>
      </c>
      <c r="BE365" s="10">
        <v>0.5</v>
      </c>
      <c r="BF365" s="41">
        <f t="shared" si="192"/>
        <v>9267.07092192</v>
      </c>
      <c r="BP365" s="12">
        <v>40871</v>
      </c>
      <c r="BQ365" s="13">
        <v>0.1989</v>
      </c>
      <c r="BR365" s="12">
        <v>1</v>
      </c>
      <c r="BS365" s="12">
        <v>0</v>
      </c>
      <c r="BT365" s="15">
        <f t="shared" si="193"/>
        <v>8129.2419</v>
      </c>
      <c r="BU365" s="12">
        <v>1</v>
      </c>
      <c r="BV365" s="12">
        <v>2.84</v>
      </c>
      <c r="BW365" s="12">
        <v>0.98</v>
      </c>
      <c r="BX365" s="35">
        <f t="shared" si="194"/>
        <v>3.7832</v>
      </c>
      <c r="BY365" s="12">
        <v>0.9</v>
      </c>
      <c r="BZ365" s="10">
        <v>0.5</v>
      </c>
      <c r="CA365" s="41">
        <f t="shared" si="195"/>
        <v>13839.546580236</v>
      </c>
    </row>
    <row r="366" s="1" customFormat="1" customHeight="1" spans="26:83">
      <c r="Z366" s="12">
        <v>34993</v>
      </c>
      <c r="AA366" s="13">
        <v>0.168</v>
      </c>
      <c r="AB366" s="12">
        <v>1</v>
      </c>
      <c r="AC366" s="12">
        <v>0</v>
      </c>
      <c r="AD366" s="15">
        <f t="shared" si="187"/>
        <v>5878.824</v>
      </c>
      <c r="AE366" s="12">
        <v>1</v>
      </c>
      <c r="AF366" s="12">
        <v>2.04</v>
      </c>
      <c r="AG366" s="12">
        <v>0.98</v>
      </c>
      <c r="AH366" s="35">
        <f t="shared" si="188"/>
        <v>2.9992</v>
      </c>
      <c r="AI366" s="12">
        <v>0.9</v>
      </c>
      <c r="AJ366" s="10">
        <v>0.5</v>
      </c>
      <c r="AK366" s="41">
        <f t="shared" si="189"/>
        <v>7934.29602336</v>
      </c>
      <c r="AU366" s="12">
        <v>40871</v>
      </c>
      <c r="AV366" s="13">
        <v>0.168</v>
      </c>
      <c r="AW366" s="12">
        <v>1</v>
      </c>
      <c r="AX366" s="12">
        <v>0</v>
      </c>
      <c r="AY366" s="15">
        <f t="shared" si="190"/>
        <v>6866.328</v>
      </c>
      <c r="AZ366" s="12">
        <v>1</v>
      </c>
      <c r="BA366" s="12">
        <v>2.04</v>
      </c>
      <c r="BB366" s="12">
        <v>0.98</v>
      </c>
      <c r="BC366" s="35">
        <f t="shared" si="191"/>
        <v>2.9992</v>
      </c>
      <c r="BD366" s="12">
        <v>0.9</v>
      </c>
      <c r="BE366" s="10">
        <v>0.5</v>
      </c>
      <c r="BF366" s="41">
        <f t="shared" si="192"/>
        <v>9267.07092192</v>
      </c>
      <c r="BP366" s="12">
        <v>40871</v>
      </c>
      <c r="BQ366" s="13">
        <v>0.1989</v>
      </c>
      <c r="BR366" s="12">
        <v>1</v>
      </c>
      <c r="BS366" s="12">
        <v>0</v>
      </c>
      <c r="BT366" s="15">
        <f t="shared" si="193"/>
        <v>8129.2419</v>
      </c>
      <c r="BU366" s="12">
        <v>1</v>
      </c>
      <c r="BV366" s="12">
        <v>2.84</v>
      </c>
      <c r="BW366" s="12">
        <v>0.98</v>
      </c>
      <c r="BX366" s="35">
        <f t="shared" si="194"/>
        <v>3.7832</v>
      </c>
      <c r="BY366" s="12">
        <v>0.9</v>
      </c>
      <c r="BZ366" s="10">
        <v>0.5</v>
      </c>
      <c r="CA366" s="41">
        <f t="shared" si="195"/>
        <v>13839.546580236</v>
      </c>
    </row>
    <row r="367" s="1" customFormat="1" customHeight="1" spans="26:83">
      <c r="Z367" s="12">
        <v>34993</v>
      </c>
      <c r="AA367" s="13">
        <v>0.168</v>
      </c>
      <c r="AB367" s="12">
        <v>1</v>
      </c>
      <c r="AC367" s="12">
        <v>0</v>
      </c>
      <c r="AD367" s="15">
        <f t="shared" si="187"/>
        <v>5878.824</v>
      </c>
      <c r="AE367" s="12">
        <v>1</v>
      </c>
      <c r="AF367" s="12">
        <v>2.04</v>
      </c>
      <c r="AG367" s="12">
        <v>0.98</v>
      </c>
      <c r="AH367" s="35">
        <f t="shared" si="188"/>
        <v>2.9992</v>
      </c>
      <c r="AI367" s="12">
        <v>0.9</v>
      </c>
      <c r="AJ367" s="10">
        <v>0.5</v>
      </c>
      <c r="AK367" s="41">
        <f t="shared" si="189"/>
        <v>7934.29602336</v>
      </c>
      <c r="AU367" s="12">
        <v>40871</v>
      </c>
      <c r="AV367" s="13">
        <v>0.168</v>
      </c>
      <c r="AW367" s="12">
        <v>1</v>
      </c>
      <c r="AX367" s="12">
        <v>0</v>
      </c>
      <c r="AY367" s="15">
        <f t="shared" si="190"/>
        <v>6866.328</v>
      </c>
      <c r="AZ367" s="12">
        <v>1</v>
      </c>
      <c r="BA367" s="12">
        <v>2.04</v>
      </c>
      <c r="BB367" s="12">
        <v>0.98</v>
      </c>
      <c r="BC367" s="35">
        <f t="shared" si="191"/>
        <v>2.9992</v>
      </c>
      <c r="BD367" s="12">
        <v>0.9</v>
      </c>
      <c r="BE367" s="10">
        <v>0.5</v>
      </c>
      <c r="BF367" s="41">
        <f t="shared" si="192"/>
        <v>9267.07092192</v>
      </c>
      <c r="BP367" s="12">
        <v>40871</v>
      </c>
      <c r="BQ367" s="13">
        <v>0.1989</v>
      </c>
      <c r="BR367" s="12">
        <v>1</v>
      </c>
      <c r="BS367" s="12">
        <v>0</v>
      </c>
      <c r="BT367" s="15">
        <f t="shared" si="193"/>
        <v>8129.2419</v>
      </c>
      <c r="BU367" s="12">
        <v>1</v>
      </c>
      <c r="BV367" s="12">
        <v>2.84</v>
      </c>
      <c r="BW367" s="12">
        <v>0.98</v>
      </c>
      <c r="BX367" s="35">
        <f t="shared" si="194"/>
        <v>3.7832</v>
      </c>
      <c r="BY367" s="12">
        <v>0.9</v>
      </c>
      <c r="BZ367" s="10">
        <v>0.5</v>
      </c>
      <c r="CA367" s="41">
        <f t="shared" si="195"/>
        <v>13839.546580236</v>
      </c>
    </row>
    <row r="368" s="1" customFormat="1" customHeight="1" spans="26:83">
      <c r="Z368" s="12">
        <v>34993</v>
      </c>
      <c r="AA368" s="13">
        <v>0.168</v>
      </c>
      <c r="AB368" s="12">
        <v>1</v>
      </c>
      <c r="AC368" s="12">
        <v>0</v>
      </c>
      <c r="AD368" s="15">
        <f t="shared" si="187"/>
        <v>5878.824</v>
      </c>
      <c r="AE368" s="12">
        <v>1</v>
      </c>
      <c r="AF368" s="12">
        <v>2.04</v>
      </c>
      <c r="AG368" s="12">
        <v>0.98</v>
      </c>
      <c r="AH368" s="35">
        <f t="shared" si="188"/>
        <v>2.9992</v>
      </c>
      <c r="AI368" s="12">
        <v>0.9</v>
      </c>
      <c r="AJ368" s="10">
        <v>0.5</v>
      </c>
      <c r="AK368" s="41">
        <f t="shared" si="189"/>
        <v>7934.29602336</v>
      </c>
      <c r="AU368" s="12">
        <v>40871</v>
      </c>
      <c r="AV368" s="13">
        <v>0.168</v>
      </c>
      <c r="AW368" s="12">
        <v>1</v>
      </c>
      <c r="AX368" s="12">
        <v>0</v>
      </c>
      <c r="AY368" s="15">
        <f t="shared" si="190"/>
        <v>6866.328</v>
      </c>
      <c r="AZ368" s="12">
        <v>1</v>
      </c>
      <c r="BA368" s="12">
        <v>2.04</v>
      </c>
      <c r="BB368" s="12">
        <v>0.98</v>
      </c>
      <c r="BC368" s="35">
        <f t="shared" si="191"/>
        <v>2.9992</v>
      </c>
      <c r="BD368" s="12">
        <v>0.9</v>
      </c>
      <c r="BE368" s="10">
        <v>0.5</v>
      </c>
      <c r="BF368" s="41">
        <f t="shared" si="192"/>
        <v>9267.07092192</v>
      </c>
      <c r="BP368" s="12">
        <v>40871</v>
      </c>
      <c r="BQ368" s="13">
        <v>0.1989</v>
      </c>
      <c r="BR368" s="12">
        <v>1</v>
      </c>
      <c r="BS368" s="12">
        <v>0</v>
      </c>
      <c r="BT368" s="15">
        <f t="shared" si="193"/>
        <v>8129.2419</v>
      </c>
      <c r="BU368" s="12">
        <v>1</v>
      </c>
      <c r="BV368" s="12">
        <v>2.84</v>
      </c>
      <c r="BW368" s="12">
        <v>0.98</v>
      </c>
      <c r="BX368" s="35">
        <f t="shared" si="194"/>
        <v>3.7832</v>
      </c>
      <c r="BY368" s="12">
        <v>0.9</v>
      </c>
      <c r="BZ368" s="10">
        <v>0.5</v>
      </c>
      <c r="CA368" s="41">
        <f t="shared" si="195"/>
        <v>13839.546580236</v>
      </c>
    </row>
    <row r="369" s="1" customFormat="1" customHeight="1" spans="26:79">
      <c r="Z369" s="12">
        <v>34993</v>
      </c>
      <c r="AA369" s="13">
        <v>0.168</v>
      </c>
      <c r="AB369" s="12">
        <v>1</v>
      </c>
      <c r="AC369" s="12">
        <v>0</v>
      </c>
      <c r="AD369" s="15">
        <f t="shared" si="187"/>
        <v>5878.824</v>
      </c>
      <c r="AE369" s="12">
        <v>1</v>
      </c>
      <c r="AF369" s="12">
        <v>2.04</v>
      </c>
      <c r="AG369" s="12">
        <v>0.98</v>
      </c>
      <c r="AH369" s="35">
        <f t="shared" si="188"/>
        <v>2.9992</v>
      </c>
      <c r="AI369" s="12">
        <v>0.9</v>
      </c>
      <c r="AJ369" s="10">
        <v>0.5</v>
      </c>
      <c r="AK369" s="41">
        <f t="shared" si="189"/>
        <v>7934.29602336</v>
      </c>
      <c r="AU369" s="12">
        <v>40871</v>
      </c>
      <c r="AV369" s="13">
        <v>0.168</v>
      </c>
      <c r="AW369" s="12">
        <v>1</v>
      </c>
      <c r="AX369" s="12">
        <v>0</v>
      </c>
      <c r="AY369" s="15">
        <f t="shared" si="190"/>
        <v>6866.328</v>
      </c>
      <c r="AZ369" s="12">
        <v>1</v>
      </c>
      <c r="BA369" s="12">
        <v>2.04</v>
      </c>
      <c r="BB369" s="12">
        <v>0.98</v>
      </c>
      <c r="BC369" s="35">
        <f t="shared" si="191"/>
        <v>2.9992</v>
      </c>
      <c r="BD369" s="12">
        <v>0.9</v>
      </c>
      <c r="BE369" s="10">
        <v>0.5</v>
      </c>
      <c r="BF369" s="41">
        <f t="shared" si="192"/>
        <v>9267.07092192</v>
      </c>
      <c r="BP369" s="12">
        <v>40871</v>
      </c>
      <c r="BQ369" s="13">
        <v>0.1989</v>
      </c>
      <c r="BR369" s="12">
        <v>1</v>
      </c>
      <c r="BS369" s="12">
        <v>0</v>
      </c>
      <c r="BT369" s="15">
        <f t="shared" si="193"/>
        <v>8129.2419</v>
      </c>
      <c r="BU369" s="12">
        <v>1</v>
      </c>
      <c r="BV369" s="12">
        <v>2.84</v>
      </c>
      <c r="BW369" s="12">
        <v>0.98</v>
      </c>
      <c r="BX369" s="35">
        <f t="shared" si="194"/>
        <v>3.7832</v>
      </c>
      <c r="BY369" s="12">
        <v>0.9</v>
      </c>
      <c r="BZ369" s="10">
        <v>0.5</v>
      </c>
      <c r="CA369" s="41">
        <f t="shared" si="195"/>
        <v>13839.546580236</v>
      </c>
    </row>
    <row r="370" s="1" customFormat="1" customHeight="1" spans="26:79">
      <c r="Z370" s="12">
        <v>34993</v>
      </c>
      <c r="AA370" s="13">
        <v>0.3</v>
      </c>
      <c r="AB370" s="12">
        <v>1</v>
      </c>
      <c r="AC370" s="12">
        <v>0</v>
      </c>
      <c r="AD370" s="15">
        <f t="shared" si="187"/>
        <v>10497.9</v>
      </c>
      <c r="AE370" s="12">
        <v>1</v>
      </c>
      <c r="AF370" s="12">
        <v>2.04</v>
      </c>
      <c r="AG370" s="12">
        <v>0.98</v>
      </c>
      <c r="AH370" s="35">
        <f t="shared" si="188"/>
        <v>2.9992</v>
      </c>
      <c r="AI370" s="12">
        <v>0.9</v>
      </c>
      <c r="AJ370" s="10">
        <v>0.5</v>
      </c>
      <c r="AK370" s="41">
        <f t="shared" si="189"/>
        <v>14168.385756</v>
      </c>
      <c r="AU370" s="12">
        <v>40871</v>
      </c>
      <c r="AV370" s="13">
        <v>0.3</v>
      </c>
      <c r="AW370" s="12">
        <v>1</v>
      </c>
      <c r="AX370" s="12">
        <v>0</v>
      </c>
      <c r="AY370" s="15">
        <f t="shared" si="190"/>
        <v>12261.3</v>
      </c>
      <c r="AZ370" s="12">
        <v>1</v>
      </c>
      <c r="BA370" s="12">
        <v>2.04</v>
      </c>
      <c r="BB370" s="12">
        <v>0.98</v>
      </c>
      <c r="BC370" s="35">
        <f t="shared" si="191"/>
        <v>2.9992</v>
      </c>
      <c r="BD370" s="12">
        <v>0.9</v>
      </c>
      <c r="BE370" s="10">
        <v>0.5</v>
      </c>
      <c r="BF370" s="41">
        <f t="shared" si="192"/>
        <v>16548.340932</v>
      </c>
      <c r="BP370" s="12">
        <v>40871</v>
      </c>
      <c r="BQ370" s="13">
        <v>0.355</v>
      </c>
      <c r="BR370" s="12">
        <v>1</v>
      </c>
      <c r="BS370" s="12">
        <v>0</v>
      </c>
      <c r="BT370" s="15">
        <f t="shared" si="193"/>
        <v>14509.205</v>
      </c>
      <c r="BU370" s="12">
        <v>1</v>
      </c>
      <c r="BV370" s="12">
        <v>2.84</v>
      </c>
      <c r="BW370" s="12">
        <v>0.98</v>
      </c>
      <c r="BX370" s="35">
        <f t="shared" si="194"/>
        <v>3.7832</v>
      </c>
      <c r="BY370" s="12">
        <v>0.9</v>
      </c>
      <c r="BZ370" s="10">
        <v>0.5</v>
      </c>
      <c r="CA370" s="41">
        <f t="shared" si="195"/>
        <v>24701.0509602</v>
      </c>
    </row>
    <row r="371" s="1" customFormat="1" customHeight="1" spans="26:79">
      <c r="Z371" s="12">
        <v>34993</v>
      </c>
      <c r="AA371" s="13">
        <v>0.58</v>
      </c>
      <c r="AB371" s="12">
        <v>1</v>
      </c>
      <c r="AC371" s="12">
        <v>0</v>
      </c>
      <c r="AD371" s="15">
        <f t="shared" si="187"/>
        <v>20295.94</v>
      </c>
      <c r="AE371" s="12">
        <v>1</v>
      </c>
      <c r="AF371" s="12">
        <v>2.04</v>
      </c>
      <c r="AG371" s="12">
        <v>0.98</v>
      </c>
      <c r="AH371" s="35">
        <f t="shared" si="188"/>
        <v>2.9992</v>
      </c>
      <c r="AI371" s="12">
        <v>0.9</v>
      </c>
      <c r="AJ371" s="10">
        <v>0.5</v>
      </c>
      <c r="AK371" s="41">
        <f t="shared" si="189"/>
        <v>27392.2124616</v>
      </c>
      <c r="AU371" s="12">
        <v>40871</v>
      </c>
      <c r="AV371" s="13">
        <v>0.58</v>
      </c>
      <c r="AW371" s="12">
        <v>1</v>
      </c>
      <c r="AX371" s="12">
        <v>0</v>
      </c>
      <c r="AY371" s="15">
        <f t="shared" si="190"/>
        <v>23705.18</v>
      </c>
      <c r="AZ371" s="12">
        <v>1</v>
      </c>
      <c r="BA371" s="12">
        <v>2.04</v>
      </c>
      <c r="BB371" s="12">
        <v>0.98</v>
      </c>
      <c r="BC371" s="35">
        <f t="shared" si="191"/>
        <v>2.9992</v>
      </c>
      <c r="BD371" s="12">
        <v>0.9</v>
      </c>
      <c r="BE371" s="10">
        <v>0.5</v>
      </c>
      <c r="BF371" s="41">
        <f t="shared" si="192"/>
        <v>31993.4591352</v>
      </c>
      <c r="BP371" s="12">
        <v>40871</v>
      </c>
      <c r="BQ371" s="13">
        <v>0.6851</v>
      </c>
      <c r="BR371" s="12">
        <v>1</v>
      </c>
      <c r="BS371" s="12">
        <v>0</v>
      </c>
      <c r="BT371" s="15">
        <f t="shared" si="193"/>
        <v>28000.7221</v>
      </c>
      <c r="BU371" s="12">
        <v>1</v>
      </c>
      <c r="BV371" s="12">
        <v>2.84</v>
      </c>
      <c r="BW371" s="12">
        <v>0.98</v>
      </c>
      <c r="BX371" s="35">
        <f t="shared" si="194"/>
        <v>3.7832</v>
      </c>
      <c r="BY371" s="12">
        <v>0.9</v>
      </c>
      <c r="BZ371" s="10">
        <v>0.5</v>
      </c>
      <c r="CA371" s="41">
        <f t="shared" si="195"/>
        <v>47669.549331924</v>
      </c>
    </row>
    <row r="372" s="1" customFormat="1" customHeight="1" spans="26:79">
      <c r="Z372" s="42" t="s">
        <v>48</v>
      </c>
      <c r="AA372" s="43"/>
      <c r="AB372" s="43"/>
      <c r="AC372" s="43"/>
      <c r="AD372" s="43"/>
      <c r="AE372" s="43"/>
      <c r="AF372" s="43"/>
      <c r="AG372" s="38">
        <f>SUM(AK362:AK371)</f>
        <v>105034.96640448</v>
      </c>
      <c r="AH372" s="38"/>
      <c r="AI372" s="38"/>
      <c r="AJ372" s="38"/>
      <c r="AK372" s="38"/>
      <c r="AU372" s="42" t="s">
        <v>48</v>
      </c>
      <c r="AV372" s="43"/>
      <c r="AW372" s="43"/>
      <c r="AX372" s="43"/>
      <c r="AY372" s="43"/>
      <c r="AZ372" s="43"/>
      <c r="BA372" s="43"/>
      <c r="BB372" s="38">
        <f>SUM(BF362:BF371)</f>
        <v>122678.36744256</v>
      </c>
      <c r="BC372" s="38"/>
      <c r="BD372" s="38"/>
      <c r="BE372" s="38"/>
      <c r="BF372" s="38"/>
      <c r="BP372" s="42" t="s">
        <v>48</v>
      </c>
      <c r="BQ372" s="43"/>
      <c r="BR372" s="43"/>
      <c r="BS372" s="43"/>
      <c r="BT372" s="43"/>
      <c r="BU372" s="43"/>
      <c r="BV372" s="43"/>
      <c r="BW372" s="38">
        <f>SUM(CA362:CA371)</f>
        <v>183086.972934012</v>
      </c>
      <c r="BX372" s="38"/>
      <c r="BY372" s="38"/>
      <c r="BZ372" s="38"/>
      <c r="CA372" s="38"/>
    </row>
    <row r="373" s="1" customFormat="1" customHeight="1" spans="26:79">
      <c r="Z373" s="43"/>
      <c r="AA373" s="43"/>
      <c r="AB373" s="43"/>
      <c r="AC373" s="43"/>
      <c r="AD373" s="43"/>
      <c r="AE373" s="43"/>
      <c r="AF373" s="43"/>
      <c r="AG373" s="38"/>
      <c r="AH373" s="38"/>
      <c r="AI373" s="38"/>
      <c r="AJ373" s="38"/>
      <c r="AK373" s="38"/>
      <c r="AU373" s="43"/>
      <c r="AV373" s="43"/>
      <c r="AW373" s="43"/>
      <c r="AX373" s="43"/>
      <c r="AY373" s="43"/>
      <c r="AZ373" s="43"/>
      <c r="BA373" s="43"/>
      <c r="BB373" s="38"/>
      <c r="BC373" s="38"/>
      <c r="BD373" s="38"/>
      <c r="BE373" s="38"/>
      <c r="BF373" s="38"/>
      <c r="BP373" s="43"/>
      <c r="BQ373" s="43"/>
      <c r="BR373" s="43"/>
      <c r="BS373" s="43"/>
      <c r="BT373" s="43"/>
      <c r="BU373" s="43"/>
      <c r="BV373" s="43"/>
      <c r="BW373" s="38"/>
      <c r="BX373" s="38"/>
      <c r="BY373" s="38"/>
      <c r="BZ373" s="38"/>
      <c r="CA373" s="38"/>
    </row>
    <row r="374" s="1" customFormat="1" customHeight="1" spans="26:79">
      <c r="Z374" s="43"/>
      <c r="AA374" s="43"/>
      <c r="AB374" s="43"/>
      <c r="AC374" s="43"/>
      <c r="AD374" s="43"/>
      <c r="AE374" s="43"/>
      <c r="AF374" s="43"/>
      <c r="AG374" s="38"/>
      <c r="AH374" s="38"/>
      <c r="AI374" s="38"/>
      <c r="AJ374" s="38"/>
      <c r="AK374" s="38"/>
      <c r="AU374" s="43"/>
      <c r="AV374" s="43"/>
      <c r="AW374" s="43"/>
      <c r="AX374" s="43"/>
      <c r="AY374" s="43"/>
      <c r="AZ374" s="43"/>
      <c r="BA374" s="43"/>
      <c r="BB374" s="38"/>
      <c r="BC374" s="38"/>
      <c r="BD374" s="38"/>
      <c r="BE374" s="38"/>
      <c r="BF374" s="38"/>
      <c r="BP374" s="43"/>
      <c r="BQ374" s="43"/>
      <c r="BR374" s="43"/>
      <c r="BS374" s="43"/>
      <c r="BT374" s="43"/>
      <c r="BU374" s="43"/>
      <c r="BV374" s="43"/>
      <c r="BW374" s="38"/>
      <c r="BX374" s="38"/>
      <c r="BY374" s="38"/>
      <c r="BZ374" s="38"/>
      <c r="CA374" s="38"/>
    </row>
  </sheetData>
  <mergeCells count="528">
    <mergeCell ref="E1:T1"/>
    <mergeCell ref="Z1:AO1"/>
    <mergeCell ref="AU1:BJ1"/>
    <mergeCell ref="BP1:CE1"/>
    <mergeCell ref="E2:I2"/>
    <mergeCell ref="J2:M2"/>
    <mergeCell ref="O2:Q2"/>
    <mergeCell ref="Z2:AD2"/>
    <mergeCell ref="AE2:AH2"/>
    <mergeCell ref="AJ2:AL2"/>
    <mergeCell ref="AU2:AY2"/>
    <mergeCell ref="AZ2:BC2"/>
    <mergeCell ref="BE2:BG2"/>
    <mergeCell ref="BP2:BT2"/>
    <mergeCell ref="BU2:BX2"/>
    <mergeCell ref="BZ2:CB2"/>
    <mergeCell ref="E24:P24"/>
    <mergeCell ref="Z24:AO24"/>
    <mergeCell ref="AU24:BJ24"/>
    <mergeCell ref="BP24:CE24"/>
    <mergeCell ref="E25:I25"/>
    <mergeCell ref="J25:M25"/>
    <mergeCell ref="N25:O25"/>
    <mergeCell ref="Z25:AD25"/>
    <mergeCell ref="AE25:AH25"/>
    <mergeCell ref="AJ25:AL25"/>
    <mergeCell ref="AU25:AY25"/>
    <mergeCell ref="AZ25:BC25"/>
    <mergeCell ref="BE25:BG25"/>
    <mergeCell ref="BP25:BT25"/>
    <mergeCell ref="BU25:BX25"/>
    <mergeCell ref="BZ25:CB25"/>
    <mergeCell ref="Z54:AK54"/>
    <mergeCell ref="AU54:BF54"/>
    <mergeCell ref="BP54:CA54"/>
    <mergeCell ref="Z55:AD55"/>
    <mergeCell ref="AE55:AH55"/>
    <mergeCell ref="AI55:AJ55"/>
    <mergeCell ref="AU55:AY55"/>
    <mergeCell ref="AZ55:BC55"/>
    <mergeCell ref="BD55:BE55"/>
    <mergeCell ref="BP55:BT55"/>
    <mergeCell ref="BU55:BX55"/>
    <mergeCell ref="BY55:BZ55"/>
    <mergeCell ref="Z74:AK74"/>
    <mergeCell ref="AU74:BF74"/>
    <mergeCell ref="BP74:CA74"/>
    <mergeCell ref="Z75:AD75"/>
    <mergeCell ref="AE75:AH75"/>
    <mergeCell ref="AI75:AJ75"/>
    <mergeCell ref="AU75:AY75"/>
    <mergeCell ref="AZ75:BC75"/>
    <mergeCell ref="BD75:BE75"/>
    <mergeCell ref="BP75:BT75"/>
    <mergeCell ref="BU75:BX75"/>
    <mergeCell ref="BY75:BZ75"/>
    <mergeCell ref="E91:T91"/>
    <mergeCell ref="Z91:AO91"/>
    <mergeCell ref="AU91:BJ91"/>
    <mergeCell ref="BP91:CE91"/>
    <mergeCell ref="E92:I92"/>
    <mergeCell ref="J92:M92"/>
    <mergeCell ref="O92:Q92"/>
    <mergeCell ref="Z92:AD92"/>
    <mergeCell ref="AE92:AH92"/>
    <mergeCell ref="AJ92:AL92"/>
    <mergeCell ref="AU92:AY92"/>
    <mergeCell ref="AZ92:BC92"/>
    <mergeCell ref="BE92:BG92"/>
    <mergeCell ref="BP92:BT92"/>
    <mergeCell ref="BU92:BX92"/>
    <mergeCell ref="BZ92:CB92"/>
    <mergeCell ref="E114:P114"/>
    <mergeCell ref="Z114:AO114"/>
    <mergeCell ref="AU114:BJ114"/>
    <mergeCell ref="BP114:CE114"/>
    <mergeCell ref="E115:I115"/>
    <mergeCell ref="J115:M115"/>
    <mergeCell ref="N115:O115"/>
    <mergeCell ref="Z115:AD115"/>
    <mergeCell ref="AE115:AH115"/>
    <mergeCell ref="AJ115:AL115"/>
    <mergeCell ref="AU115:AY115"/>
    <mergeCell ref="AZ115:BC115"/>
    <mergeCell ref="BE115:BG115"/>
    <mergeCell ref="BP115:BT115"/>
    <mergeCell ref="BU115:BX115"/>
    <mergeCell ref="BZ115:CB115"/>
    <mergeCell ref="Z144:AK144"/>
    <mergeCell ref="AU144:BF144"/>
    <mergeCell ref="BP144:CA144"/>
    <mergeCell ref="Z145:AD145"/>
    <mergeCell ref="AE145:AH145"/>
    <mergeCell ref="AI145:AJ145"/>
    <mergeCell ref="AU145:AY145"/>
    <mergeCell ref="AZ145:BC145"/>
    <mergeCell ref="BD145:BE145"/>
    <mergeCell ref="BP145:BT145"/>
    <mergeCell ref="BU145:BX145"/>
    <mergeCell ref="BY145:BZ145"/>
    <mergeCell ref="Z164:AK164"/>
    <mergeCell ref="AU164:BF164"/>
    <mergeCell ref="BP164:CA164"/>
    <mergeCell ref="Z165:AD165"/>
    <mergeCell ref="AE165:AH165"/>
    <mergeCell ref="AI165:AJ165"/>
    <mergeCell ref="AU165:AY165"/>
    <mergeCell ref="AZ165:BC165"/>
    <mergeCell ref="BD165:BE165"/>
    <mergeCell ref="BP165:BT165"/>
    <mergeCell ref="BU165:BX165"/>
    <mergeCell ref="BY165:BZ165"/>
    <mergeCell ref="E183:T183"/>
    <mergeCell ref="Z183:AO183"/>
    <mergeCell ref="AU183:BJ183"/>
    <mergeCell ref="BP183:CE183"/>
    <mergeCell ref="E184:I184"/>
    <mergeCell ref="J184:M184"/>
    <mergeCell ref="O184:Q184"/>
    <mergeCell ref="Z184:AD184"/>
    <mergeCell ref="AE184:AH184"/>
    <mergeCell ref="AJ184:AL184"/>
    <mergeCell ref="AU184:AY184"/>
    <mergeCell ref="AZ184:BC184"/>
    <mergeCell ref="BE184:BG184"/>
    <mergeCell ref="BP184:BT184"/>
    <mergeCell ref="BU184:BX184"/>
    <mergeCell ref="BZ184:CB184"/>
    <mergeCell ref="E206:P206"/>
    <mergeCell ref="Z206:AO206"/>
    <mergeCell ref="AU206:BJ206"/>
    <mergeCell ref="BP206:CE206"/>
    <mergeCell ref="E207:I207"/>
    <mergeCell ref="J207:M207"/>
    <mergeCell ref="N207:O207"/>
    <mergeCell ref="Z207:AD207"/>
    <mergeCell ref="AE207:AH207"/>
    <mergeCell ref="AJ207:AL207"/>
    <mergeCell ref="AU207:AY207"/>
    <mergeCell ref="AZ207:BC207"/>
    <mergeCell ref="BE207:BG207"/>
    <mergeCell ref="BP207:BT207"/>
    <mergeCell ref="BU207:BX207"/>
    <mergeCell ref="BZ207:CB207"/>
    <mergeCell ref="Z236:AK236"/>
    <mergeCell ref="AU236:BF236"/>
    <mergeCell ref="BP236:CA236"/>
    <mergeCell ref="Z237:AD237"/>
    <mergeCell ref="AE237:AH237"/>
    <mergeCell ref="AI237:AJ237"/>
    <mergeCell ref="AU237:AY237"/>
    <mergeCell ref="AZ237:BC237"/>
    <mergeCell ref="BD237:BE237"/>
    <mergeCell ref="BP237:BT237"/>
    <mergeCell ref="BU237:BX237"/>
    <mergeCell ref="BY237:BZ237"/>
    <mergeCell ref="Z256:AK256"/>
    <mergeCell ref="AU256:BF256"/>
    <mergeCell ref="BP256:CA256"/>
    <mergeCell ref="Z257:AD257"/>
    <mergeCell ref="AE257:AH257"/>
    <mergeCell ref="AI257:AJ257"/>
    <mergeCell ref="AU257:AY257"/>
    <mergeCell ref="AZ257:BC257"/>
    <mergeCell ref="BD257:BE257"/>
    <mergeCell ref="BP257:BT257"/>
    <mergeCell ref="BU257:BX257"/>
    <mergeCell ref="BY257:BZ257"/>
    <mergeCell ref="E274:T274"/>
    <mergeCell ref="Z274:AO274"/>
    <mergeCell ref="AU274:BJ274"/>
    <mergeCell ref="BP274:CE274"/>
    <mergeCell ref="E275:I275"/>
    <mergeCell ref="J275:M275"/>
    <mergeCell ref="O275:Q275"/>
    <mergeCell ref="Z275:AD275"/>
    <mergeCell ref="AE275:AH275"/>
    <mergeCell ref="AJ275:AL275"/>
    <mergeCell ref="AU275:AY275"/>
    <mergeCell ref="AZ275:BC275"/>
    <mergeCell ref="BE275:BG275"/>
    <mergeCell ref="BP275:BT275"/>
    <mergeCell ref="BU275:BX275"/>
    <mergeCell ref="BZ275:CB275"/>
    <mergeCell ref="E309:P309"/>
    <mergeCell ref="Z309:AO309"/>
    <mergeCell ref="AU309:BJ309"/>
    <mergeCell ref="BP309:CE309"/>
    <mergeCell ref="E310:I310"/>
    <mergeCell ref="J310:M310"/>
    <mergeCell ref="N310:O310"/>
    <mergeCell ref="Z310:AD310"/>
    <mergeCell ref="AE310:AH310"/>
    <mergeCell ref="AJ310:AL310"/>
    <mergeCell ref="AU310:AY310"/>
    <mergeCell ref="AZ310:BC310"/>
    <mergeCell ref="BE310:BG310"/>
    <mergeCell ref="BP310:BT310"/>
    <mergeCell ref="BU310:BX310"/>
    <mergeCell ref="BZ310:CB310"/>
    <mergeCell ref="Z339:AK339"/>
    <mergeCell ref="AU339:BF339"/>
    <mergeCell ref="BP339:CA339"/>
    <mergeCell ref="Z340:AD340"/>
    <mergeCell ref="AE340:AH340"/>
    <mergeCell ref="AI340:AJ340"/>
    <mergeCell ref="AU340:AY340"/>
    <mergeCell ref="AZ340:BC340"/>
    <mergeCell ref="BD340:BE340"/>
    <mergeCell ref="BP340:BT340"/>
    <mergeCell ref="BU340:BX340"/>
    <mergeCell ref="BY340:BZ340"/>
    <mergeCell ref="Z359:AK359"/>
    <mergeCell ref="AU359:BF359"/>
    <mergeCell ref="BP359:CA359"/>
    <mergeCell ref="Z360:AD360"/>
    <mergeCell ref="AE360:AH360"/>
    <mergeCell ref="AI360:AJ360"/>
    <mergeCell ref="AU360:AY360"/>
    <mergeCell ref="AZ360:BC360"/>
    <mergeCell ref="BD360:BE360"/>
    <mergeCell ref="BP360:BT360"/>
    <mergeCell ref="BU360:BX360"/>
    <mergeCell ref="BY360:BZ360"/>
    <mergeCell ref="N2:N3"/>
    <mergeCell ref="N92:N93"/>
    <mergeCell ref="N184:N185"/>
    <mergeCell ref="N275:N276"/>
    <mergeCell ref="P25:P26"/>
    <mergeCell ref="P115:P116"/>
    <mergeCell ref="P207:P208"/>
    <mergeCell ref="P310:P311"/>
    <mergeCell ref="S2:S3"/>
    <mergeCell ref="S92:S93"/>
    <mergeCell ref="S184:S185"/>
    <mergeCell ref="S275:S276"/>
    <mergeCell ref="T2:T3"/>
    <mergeCell ref="T92:T93"/>
    <mergeCell ref="T184:T185"/>
    <mergeCell ref="T275:T276"/>
    <mergeCell ref="AI2:AI3"/>
    <mergeCell ref="AI25:AI26"/>
    <mergeCell ref="AI92:AI93"/>
    <mergeCell ref="AI115:AI116"/>
    <mergeCell ref="AI184:AI185"/>
    <mergeCell ref="AI207:AI208"/>
    <mergeCell ref="AI275:AI276"/>
    <mergeCell ref="AI310:AI311"/>
    <mergeCell ref="AK55:AK56"/>
    <mergeCell ref="AK75:AK76"/>
    <mergeCell ref="AK145:AK146"/>
    <mergeCell ref="AK165:AK166"/>
    <mergeCell ref="AK237:AK238"/>
    <mergeCell ref="AK257:AK258"/>
    <mergeCell ref="AK340:AK341"/>
    <mergeCell ref="AK360:AK361"/>
    <mergeCell ref="AN2:AN3"/>
    <mergeCell ref="AN25:AN26"/>
    <mergeCell ref="AN92:AN93"/>
    <mergeCell ref="AN115:AN116"/>
    <mergeCell ref="AN184:AN185"/>
    <mergeCell ref="AN207:AN208"/>
    <mergeCell ref="AN275:AN276"/>
    <mergeCell ref="AN310:AN311"/>
    <mergeCell ref="AO2:AO3"/>
    <mergeCell ref="AO25:AO26"/>
    <mergeCell ref="AO92:AO93"/>
    <mergeCell ref="AO115:AO116"/>
    <mergeCell ref="AO184:AO185"/>
    <mergeCell ref="AO207:AO208"/>
    <mergeCell ref="AO275:AO276"/>
    <mergeCell ref="AO310:AO311"/>
    <mergeCell ref="BD2:BD3"/>
    <mergeCell ref="BD25:BD26"/>
    <mergeCell ref="BD92:BD93"/>
    <mergeCell ref="BD115:BD116"/>
    <mergeCell ref="BD184:BD185"/>
    <mergeCell ref="BD207:BD208"/>
    <mergeCell ref="BD275:BD276"/>
    <mergeCell ref="BD310:BD311"/>
    <mergeCell ref="BF55:BF56"/>
    <mergeCell ref="BF75:BF76"/>
    <mergeCell ref="BF145:BF146"/>
    <mergeCell ref="BF165:BF166"/>
    <mergeCell ref="BF237:BF238"/>
    <mergeCell ref="BF257:BF258"/>
    <mergeCell ref="BF340:BF341"/>
    <mergeCell ref="BF360:BF361"/>
    <mergeCell ref="BI2:BI3"/>
    <mergeCell ref="BI25:BI26"/>
    <mergeCell ref="BI92:BI93"/>
    <mergeCell ref="BI115:BI116"/>
    <mergeCell ref="BI184:BI185"/>
    <mergeCell ref="BI207:BI208"/>
    <mergeCell ref="BI275:BI276"/>
    <mergeCell ref="BI310:BI311"/>
    <mergeCell ref="BJ2:BJ3"/>
    <mergeCell ref="BJ25:BJ26"/>
    <mergeCell ref="BJ92:BJ93"/>
    <mergeCell ref="BJ115:BJ116"/>
    <mergeCell ref="BJ184:BJ185"/>
    <mergeCell ref="BJ207:BJ208"/>
    <mergeCell ref="BJ275:BJ276"/>
    <mergeCell ref="BJ310:BJ311"/>
    <mergeCell ref="BY2:BY3"/>
    <mergeCell ref="BY25:BY26"/>
    <mergeCell ref="BY92:BY93"/>
    <mergeCell ref="BY115:BY116"/>
    <mergeCell ref="BY184:BY185"/>
    <mergeCell ref="BY207:BY208"/>
    <mergeCell ref="BY275:BY276"/>
    <mergeCell ref="BY310:BY311"/>
    <mergeCell ref="CA55:CA56"/>
    <mergeCell ref="CA75:CA76"/>
    <mergeCell ref="CA145:CA146"/>
    <mergeCell ref="CA165:CA166"/>
    <mergeCell ref="CA237:CA238"/>
    <mergeCell ref="CA257:CA258"/>
    <mergeCell ref="CA340:CA341"/>
    <mergeCell ref="CA360:CA361"/>
    <mergeCell ref="CD2:CD3"/>
    <mergeCell ref="CD25:CD26"/>
    <mergeCell ref="CD92:CD93"/>
    <mergeCell ref="CD115:CD116"/>
    <mergeCell ref="CD184:CD185"/>
    <mergeCell ref="CD207:CD208"/>
    <mergeCell ref="CD275:CD276"/>
    <mergeCell ref="CD310:CD311"/>
    <mergeCell ref="CE2:CE3"/>
    <mergeCell ref="CE25:CE26"/>
    <mergeCell ref="CE92:CE93"/>
    <mergeCell ref="CE115:CE116"/>
    <mergeCell ref="CE184:CE185"/>
    <mergeCell ref="CE207:CE208"/>
    <mergeCell ref="CE275:CE276"/>
    <mergeCell ref="CE310:CE311"/>
    <mergeCell ref="A1:D2"/>
    <mergeCell ref="U1:Y2"/>
    <mergeCell ref="AP1:AT2"/>
    <mergeCell ref="BK1:BO2"/>
    <mergeCell ref="A5:B6"/>
    <mergeCell ref="C5:D6"/>
    <mergeCell ref="AS5:AT6"/>
    <mergeCell ref="U5:W6"/>
    <mergeCell ref="AP5:AR6"/>
    <mergeCell ref="BK5:BM6"/>
    <mergeCell ref="X5:Y6"/>
    <mergeCell ref="BN5:BO6"/>
    <mergeCell ref="A7:B8"/>
    <mergeCell ref="C7:D8"/>
    <mergeCell ref="AS7:AT8"/>
    <mergeCell ref="U7:W8"/>
    <mergeCell ref="AP7:AR8"/>
    <mergeCell ref="BK7:BM8"/>
    <mergeCell ref="X7:Y8"/>
    <mergeCell ref="BN7:BO8"/>
    <mergeCell ref="E22:L23"/>
    <mergeCell ref="M22:T23"/>
    <mergeCell ref="Z22:AG23"/>
    <mergeCell ref="AH22:AO23"/>
    <mergeCell ref="AU22:BB23"/>
    <mergeCell ref="BC22:BJ23"/>
    <mergeCell ref="BP22:BW23"/>
    <mergeCell ref="BX22:CE23"/>
    <mergeCell ref="E41:I43"/>
    <mergeCell ref="J41:P43"/>
    <mergeCell ref="Z52:AG53"/>
    <mergeCell ref="AH52:AO53"/>
    <mergeCell ref="AU52:BB53"/>
    <mergeCell ref="BC52:BJ53"/>
    <mergeCell ref="BP52:BW53"/>
    <mergeCell ref="BX52:CE53"/>
    <mergeCell ref="Z71:AD73"/>
    <mergeCell ref="AE71:AK73"/>
    <mergeCell ref="AZ71:BF73"/>
    <mergeCell ref="BU71:CA73"/>
    <mergeCell ref="AU71:AY73"/>
    <mergeCell ref="BP71:BT73"/>
    <mergeCell ref="Z87:AF89"/>
    <mergeCell ref="AU87:BA89"/>
    <mergeCell ref="BP87:BV89"/>
    <mergeCell ref="AG87:AK89"/>
    <mergeCell ref="BB87:BF89"/>
    <mergeCell ref="BW87:CA89"/>
    <mergeCell ref="A91:D92"/>
    <mergeCell ref="U91:Y92"/>
    <mergeCell ref="AP91:AT92"/>
    <mergeCell ref="BK91:BO92"/>
    <mergeCell ref="A95:B96"/>
    <mergeCell ref="C95:D96"/>
    <mergeCell ref="AS95:AT96"/>
    <mergeCell ref="U95:W96"/>
    <mergeCell ref="AP95:AR96"/>
    <mergeCell ref="BK95:BM96"/>
    <mergeCell ref="X95:Y96"/>
    <mergeCell ref="BN95:BO96"/>
    <mergeCell ref="A97:B98"/>
    <mergeCell ref="C97:D98"/>
    <mergeCell ref="AS97:AT98"/>
    <mergeCell ref="U97:W98"/>
    <mergeCell ref="AP97:AR98"/>
    <mergeCell ref="BK97:BM98"/>
    <mergeCell ref="X97:Y98"/>
    <mergeCell ref="BN97:BO98"/>
    <mergeCell ref="E112:L113"/>
    <mergeCell ref="M112:T113"/>
    <mergeCell ref="Z112:AG113"/>
    <mergeCell ref="AH112:AO113"/>
    <mergeCell ref="AU112:BB113"/>
    <mergeCell ref="BC112:BJ113"/>
    <mergeCell ref="BP112:BW113"/>
    <mergeCell ref="BX112:CE113"/>
    <mergeCell ref="E131:I133"/>
    <mergeCell ref="J131:P133"/>
    <mergeCell ref="Z142:AG143"/>
    <mergeCell ref="AH142:AO143"/>
    <mergeCell ref="AU142:BB143"/>
    <mergeCell ref="BC142:BJ143"/>
    <mergeCell ref="BP142:BW143"/>
    <mergeCell ref="BX142:CE143"/>
    <mergeCell ref="Z161:AD163"/>
    <mergeCell ref="AE161:AK163"/>
    <mergeCell ref="AZ161:BF163"/>
    <mergeCell ref="BU161:CA163"/>
    <mergeCell ref="AU161:AY163"/>
    <mergeCell ref="BP161:BT163"/>
    <mergeCell ref="Z177:AF179"/>
    <mergeCell ref="AU177:BA179"/>
    <mergeCell ref="BP177:BV179"/>
    <mergeCell ref="AG177:AK179"/>
    <mergeCell ref="BB177:BF179"/>
    <mergeCell ref="BW177:CA179"/>
    <mergeCell ref="A183:D184"/>
    <mergeCell ref="U183:Y184"/>
    <mergeCell ref="AP183:AT184"/>
    <mergeCell ref="BK183:BO184"/>
    <mergeCell ref="A187:B188"/>
    <mergeCell ref="C187:D188"/>
    <mergeCell ref="AS187:AT188"/>
    <mergeCell ref="U187:W188"/>
    <mergeCell ref="AP187:AR188"/>
    <mergeCell ref="BK187:BM188"/>
    <mergeCell ref="X187:Y188"/>
    <mergeCell ref="BN187:BO188"/>
    <mergeCell ref="A189:B190"/>
    <mergeCell ref="C189:D190"/>
    <mergeCell ref="AS189:AT190"/>
    <mergeCell ref="U189:W190"/>
    <mergeCell ref="AP189:AR190"/>
    <mergeCell ref="BK189:BM190"/>
    <mergeCell ref="X189:Y190"/>
    <mergeCell ref="BN189:BO190"/>
    <mergeCell ref="E204:L205"/>
    <mergeCell ref="M204:T205"/>
    <mergeCell ref="Z204:AG205"/>
    <mergeCell ref="AH204:AO205"/>
    <mergeCell ref="AU204:BB205"/>
    <mergeCell ref="BC204:BJ205"/>
    <mergeCell ref="BP204:BW205"/>
    <mergeCell ref="BX204:CE205"/>
    <mergeCell ref="E223:I225"/>
    <mergeCell ref="J223:P225"/>
    <mergeCell ref="Z234:AG235"/>
    <mergeCell ref="AH234:AO235"/>
    <mergeCell ref="AU234:BB235"/>
    <mergeCell ref="BC234:BJ235"/>
    <mergeCell ref="BP234:BW235"/>
    <mergeCell ref="BX234:CE235"/>
    <mergeCell ref="Z253:AD255"/>
    <mergeCell ref="AE253:AK255"/>
    <mergeCell ref="AZ253:BF255"/>
    <mergeCell ref="BU253:CA255"/>
    <mergeCell ref="AU253:AY255"/>
    <mergeCell ref="BP253:BT255"/>
    <mergeCell ref="Z269:AF271"/>
    <mergeCell ref="AU269:BA271"/>
    <mergeCell ref="BP269:BV271"/>
    <mergeCell ref="AG269:AK271"/>
    <mergeCell ref="BB269:BF271"/>
    <mergeCell ref="BW269:CA271"/>
    <mergeCell ref="A274:D275"/>
    <mergeCell ref="U274:Y275"/>
    <mergeCell ref="AP274:AT275"/>
    <mergeCell ref="BK274:BO275"/>
    <mergeCell ref="A278:B279"/>
    <mergeCell ref="C278:D279"/>
    <mergeCell ref="AS278:AT279"/>
    <mergeCell ref="U278:W279"/>
    <mergeCell ref="AP278:AR279"/>
    <mergeCell ref="BK278:BM279"/>
    <mergeCell ref="X278:Y279"/>
    <mergeCell ref="BN278:BO279"/>
    <mergeCell ref="A280:B281"/>
    <mergeCell ref="C280:D281"/>
    <mergeCell ref="AS280:AT281"/>
    <mergeCell ref="U280:W281"/>
    <mergeCell ref="AP280:AR281"/>
    <mergeCell ref="BK280:BM281"/>
    <mergeCell ref="X280:Y281"/>
    <mergeCell ref="BN280:BO281"/>
    <mergeCell ref="E307:L308"/>
    <mergeCell ref="M307:T308"/>
    <mergeCell ref="Z307:AG308"/>
    <mergeCell ref="AH307:AO308"/>
    <mergeCell ref="AU307:BB308"/>
    <mergeCell ref="BC307:BJ308"/>
    <mergeCell ref="BP307:BW308"/>
    <mergeCell ref="BX307:CE308"/>
    <mergeCell ref="E326:I328"/>
    <mergeCell ref="J326:P328"/>
    <mergeCell ref="Z337:AG338"/>
    <mergeCell ref="AH337:AO338"/>
    <mergeCell ref="AU337:BB338"/>
    <mergeCell ref="BC337:BJ338"/>
    <mergeCell ref="BP337:BW338"/>
    <mergeCell ref="BX337:CE338"/>
    <mergeCell ref="Z356:AD358"/>
    <mergeCell ref="AE356:AK358"/>
    <mergeCell ref="AZ356:BF358"/>
    <mergeCell ref="BU356:CA358"/>
    <mergeCell ref="AU356:AY358"/>
    <mergeCell ref="BP356:BT358"/>
    <mergeCell ref="Z372:AF374"/>
    <mergeCell ref="AU372:BA374"/>
    <mergeCell ref="BP372:BV374"/>
    <mergeCell ref="AG372:AK374"/>
    <mergeCell ref="BB372:BF374"/>
    <mergeCell ref="BW372:CA37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C0菈乌玛</vt:lpstr>
      <vt:lpstr>C2菈乌玛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2025-12-15T17:12:02Z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B6B2F53547EF4A98B2DE479A61120B67_12</vt:lpwstr>
  </property>
  <property fmtid="{D5CDD505-2E9C-101B-9397-08002B2CF9AE}" pid="4" name="CalculationRule">
    <vt:i4>0</vt:i4>
  </property>
</Properties>
</file>