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配队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<sst xmlns="http://schemas.openxmlformats.org/spreadsheetml/2006/main" count="928" uniqueCount="42">
  <si>
    <t>[GI 6.4 Beta V5]</t>
  </si>
  <si>
    <t>0+1法尔伽  0+0杜林  C6班尼特  0+0温迪</t>
  </si>
  <si>
    <t>0+1法尔伽  2+0杜林  C6班尼特  0+0温迪</t>
  </si>
  <si>
    <t>DMG</t>
  </si>
  <si>
    <t>法尔伽（元素+风）</t>
  </si>
  <si>
    <t>time</t>
  </si>
  <si>
    <t>杜林</t>
  </si>
  <si>
    <t>DPS</t>
  </si>
  <si>
    <t>温迪</t>
  </si>
  <si>
    <t>法尔伽·元素</t>
  </si>
  <si>
    <t>基础乘区</t>
  </si>
  <si>
    <t>额外乘区</t>
  </si>
  <si>
    <t>减伤乘区</t>
  </si>
  <si>
    <t>伤害</t>
  </si>
  <si>
    <t>ATK/HP</t>
  </si>
  <si>
    <t>倍率</t>
  </si>
  <si>
    <t>独立1</t>
  </si>
  <si>
    <t>独立2</t>
  </si>
  <si>
    <t>数值增伤</t>
  </si>
  <si>
    <t>增伤区</t>
  </si>
  <si>
    <t>暴击率</t>
  </si>
  <si>
    <t>暴击伤害</t>
  </si>
  <si>
    <t>期望暴击区</t>
  </si>
  <si>
    <t>抗性乘区</t>
  </si>
  <si>
    <t>防御乘区</t>
  </si>
  <si>
    <t>法尔伽·风</t>
  </si>
  <si>
    <t>0+1法尔伽  0+0杜林  C6班尼特  C6珐露珊</t>
  </si>
  <si>
    <t>0+1法尔伽  2+0杜林  C6班尼特  C6珐露珊</t>
  </si>
  <si>
    <t>-</t>
  </si>
  <si>
    <t>0+1法尔伽  0+0杜林  C6班尼特  C6砂糖</t>
  </si>
  <si>
    <t>0+1法尔伽  2+0杜林  C6班尼特  C6砂糖</t>
  </si>
  <si>
    <t>0+1法尔伽  0+0玛薇卡  C6班尼特  0+0温迪</t>
  </si>
  <si>
    <t>0+1法尔伽  2+0玛薇卡  C6班尼特  0+0温迪</t>
  </si>
  <si>
    <t>玛薇卡</t>
  </si>
  <si>
    <t>0+1法尔伽  0+0芙宁娜  C0莫娜  C0琴</t>
  </si>
  <si>
    <t>0+1法尔伽  2+0芙宁娜  C0莫娜  C0琴</t>
  </si>
  <si>
    <t>芙宁娜</t>
  </si>
  <si>
    <t>0+1法尔伽  0+0芙宁娜  C4莫娜  C4琴</t>
  </si>
  <si>
    <t>0+1法尔伽  2+0芙宁娜  C4莫娜  C4琴</t>
  </si>
  <si>
    <t>0+1法尔伽  0+0爱可菲  0+0申鹤  0+0温迪</t>
  </si>
  <si>
    <t>0+1法尔伽  2+0爱可菲  0+0申鹤  0+0温迪</t>
  </si>
  <si>
    <t>爱可菲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</si>
</sst>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36"/>
      <color theme="8" tint="-0.25"/>
      <name val="SDK_SC_Web"/>
      <charset val="134"/>
    </font>
    <font>
      <sz val="36"/>
      <color theme="9" tint="-0.25"/>
      <name val="SDK_SC_Web"/>
      <charset val="134"/>
    </font>
    <font>
      <sz val="36"/>
      <color rgb="FFFF0000"/>
      <name val="SDK_SC_Web"/>
      <charset val="134"/>
    </font>
    <font>
      <sz val="48"/>
      <color rgb="FFFF0000"/>
      <name val="SDK_SC_Web"/>
      <charset val="134"/>
    </font>
    <font>
      <sz val="28"/>
      <color theme="1"/>
      <name val="SDK_SC_Web"/>
      <charset val="134"/>
    </font>
    <font>
      <sz val="36"/>
      <color theme="1"/>
      <name val="SDK_SC_Web"/>
      <charset val="134"/>
    </font>
    <font>
      <sz val="36"/>
      <color rgb="FF0070C0"/>
      <name val="SDK_SC_Web"/>
      <charset val="134"/>
    </font>
    <font>
      <sz val="48"/>
      <color rgb="FF0070C0"/>
      <name val="SDK_SC_Web"/>
      <charset val="134"/>
    </font>
    <font>
      <sz val="20"/>
      <color rgb="FFFF0000"/>
      <name val="SDK_SC_Web"/>
      <charset val="134"/>
    </font>
    <font>
      <sz val="36"/>
      <color rgb="FF00B0F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8" borderId="28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29">
      <alignment vertical="center"/>
    </xf>
    <xf numFmtId="0" fontId="18" fillId="0" borderId="29">
      <alignment vertical="center"/>
    </xf>
    <xf numFmtId="0" fontId="19" fillId="0" borderId="30">
      <alignment vertical="center"/>
    </xf>
    <xf numFmtId="0" fontId="19" fillId="0" borderId="0">
      <alignment vertical="center"/>
    </xf>
    <xf numFmtId="0" fontId="20" fillId="9" borderId="31">
      <alignment vertical="center"/>
    </xf>
    <xf numFmtId="0" fontId="21" fillId="10" borderId="32">
      <alignment vertical="center"/>
    </xf>
    <xf numFmtId="0" fontId="22" fillId="10" borderId="31">
      <alignment vertical="center"/>
    </xf>
    <xf numFmtId="0" fontId="23" fillId="11" borderId="33">
      <alignment vertical="center"/>
    </xf>
    <xf numFmtId="0" fontId="24" fillId="0" borderId="34">
      <alignment vertical="center"/>
    </xf>
    <xf numFmtId="0" fontId="25" fillId="0" borderId="35">
      <alignment vertical="center"/>
    </xf>
    <xf numFmtId="0" fontId="26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29" fillId="34" borderId="0">
      <alignment vertical="center"/>
    </xf>
    <xf numFmtId="0" fontId="29" fillId="35" borderId="0">
      <alignment vertical="center"/>
    </xf>
    <xf numFmtId="0" fontId="30" fillId="36" borderId="0">
      <alignment vertical="center"/>
    </xf>
    <xf numFmtId="0" fontId="30" fillId="37" borderId="0">
      <alignment vertical="center"/>
    </xf>
    <xf numFmtId="0" fontId="29" fillId="38" borderId="0">
      <alignment vertical="center"/>
    </xf>
  </cellStyleXfs>
  <cellXfs count="8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2" borderId="4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178" fontId="7" fillId="2" borderId="5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176" fontId="1" fillId="6" borderId="3" xfId="0" applyNumberFormat="1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178" fontId="1" fillId="4" borderId="19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176" fontId="1" fillId="6" borderId="21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6" fontId="1" fillId="6" borderId="22" xfId="0" applyNumberFormat="1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6" fontId="4" fillId="7" borderId="23" xfId="0" applyNumberFormat="1" applyFont="1" applyFill="1" applyBorder="1" applyAlignment="1">
      <alignment horizontal="center" vertical="center"/>
    </xf>
    <xf numFmtId="176" fontId="4" fillId="7" borderId="0" xfId="0" applyNumberFormat="1" applyFont="1" applyFill="1" applyAlignment="1">
      <alignment horizontal="center" vertical="center"/>
    </xf>
    <xf numFmtId="176" fontId="4" fillId="7" borderId="24" xfId="0" applyNumberFormat="1" applyFont="1" applyFill="1" applyBorder="1" applyAlignment="1">
      <alignment horizontal="center" vertical="center"/>
    </xf>
    <xf numFmtId="176" fontId="4" fillId="7" borderId="25" xfId="0" applyNumberFormat="1" applyFont="1" applyFill="1" applyBorder="1" applyAlignment="1">
      <alignment horizontal="center" vertical="center"/>
    </xf>
    <xf numFmtId="176" fontId="4" fillId="7" borderId="26" xfId="0" applyNumberFormat="1" applyFont="1" applyFill="1" applyBorder="1" applyAlignment="1">
      <alignment horizontal="center" vertical="center"/>
    </xf>
    <xf numFmtId="176" fontId="4" fillId="7" borderId="27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659"/>
  <sheetViews>
    <sheetView tabSelected="1" zoomScale="25" zoomScaleNormal="25" topLeftCell="A526" workbookViewId="0">
      <selection activeCell="AH558" sqref="AH558"/>
    </sheetView>
  </sheetViews>
  <sheetFormatPr defaultColWidth="25.7777777777778" defaultRowHeight="50" customHeight="1"/>
  <cols>
    <col min="1" max="16384" width="25.7777777777778" style="1"/>
  </cols>
  <sheetData>
    <row r="1" customHeight="1" spans="1:27">
      <c r="A1" s="2" t="s">
        <v>0</v>
      </c>
      <c r="B1" s="3"/>
      <c r="C1" s="3"/>
      <c r="D1" s="3"/>
      <c r="E1" s="4"/>
      <c r="F1" s="5" t="s">
        <v>1</v>
      </c>
      <c r="G1" s="6"/>
      <c r="H1" s="6"/>
      <c r="I1" s="6"/>
      <c r="J1" s="6"/>
      <c r="K1" s="6"/>
      <c r="L1" s="6"/>
      <c r="M1" s="7"/>
      <c r="O1" s="2" t="s">
        <v>0</v>
      </c>
      <c r="P1" s="3"/>
      <c r="Q1" s="3"/>
      <c r="R1" s="3"/>
      <c r="S1" s="4"/>
      <c r="T1" s="5" t="s">
        <v>2</v>
      </c>
      <c r="U1" s="6"/>
      <c r="V1" s="6"/>
      <c r="W1" s="6"/>
      <c r="X1" s="6"/>
      <c r="Y1" s="6"/>
      <c r="Z1" s="6"/>
      <c r="AA1" s="7"/>
    </row>
    <row r="2" customHeight="1" spans="1:27">
      <c r="A2" s="8"/>
      <c r="B2" s="9"/>
      <c r="C2" s="9"/>
      <c r="D2" s="9"/>
      <c r="E2" s="10"/>
      <c r="F2" s="11"/>
      <c r="G2" s="12"/>
      <c r="H2" s="12"/>
      <c r="I2" s="12"/>
      <c r="J2" s="12"/>
      <c r="K2" s="12"/>
      <c r="L2" s="12"/>
      <c r="M2" s="13"/>
      <c r="O2" s="8"/>
      <c r="P2" s="9"/>
      <c r="Q2" s="9"/>
      <c r="R2" s="9"/>
      <c r="S2" s="10"/>
      <c r="T2" s="11"/>
      <c r="U2" s="12"/>
      <c r="V2" s="12"/>
      <c r="W2" s="12"/>
      <c r="X2" s="12"/>
      <c r="Y2" s="12"/>
      <c r="Z2" s="12"/>
      <c r="AA2" s="13"/>
    </row>
    <row r="3" customHeight="1" spans="1:27">
      <c r="A3" s="14"/>
      <c r="B3" s="15"/>
      <c r="C3" s="15"/>
      <c r="D3" s="15"/>
      <c r="E3" s="16"/>
      <c r="F3" s="17"/>
      <c r="G3" s="18"/>
      <c r="H3" s="18"/>
      <c r="I3" s="18"/>
      <c r="J3" s="18"/>
      <c r="K3" s="18"/>
      <c r="L3" s="18"/>
      <c r="M3" s="19"/>
      <c r="O3" s="14"/>
      <c r="P3" s="15"/>
      <c r="Q3" s="15"/>
      <c r="R3" s="15"/>
      <c r="S3" s="16"/>
      <c r="T3" s="17"/>
      <c r="U3" s="18"/>
      <c r="V3" s="18"/>
      <c r="W3" s="18"/>
      <c r="X3" s="18"/>
      <c r="Y3" s="18"/>
      <c r="Z3" s="18"/>
      <c r="AA3" s="19"/>
    </row>
    <row r="4" customHeight="1" spans="1:27">
      <c r="A4" s="20" t="s">
        <v>3</v>
      </c>
      <c r="B4" s="20"/>
      <c r="C4" s="21">
        <f>H4+H6+H8</f>
        <v>2547005.20805837</v>
      </c>
      <c r="D4" s="21"/>
      <c r="E4" s="21"/>
      <c r="F4" s="22" t="s">
        <v>4</v>
      </c>
      <c r="G4" s="22"/>
      <c r="H4" s="23">
        <f>A29+A49</f>
        <v>1982127.19533295</v>
      </c>
      <c r="I4" s="23"/>
      <c r="J4" s="24">
        <f>H4/C4</f>
        <v>0.778218744532509</v>
      </c>
      <c r="K4" s="24"/>
      <c r="L4" s="25" t="s">
        <v>5</v>
      </c>
      <c r="M4" s="25"/>
      <c r="O4" s="20" t="s">
        <v>3</v>
      </c>
      <c r="P4" s="20"/>
      <c r="Q4" s="21">
        <f>V4+V6+V8</f>
        <v>3309762.95830231</v>
      </c>
      <c r="R4" s="21"/>
      <c r="S4" s="21"/>
      <c r="T4" s="22" t="s">
        <v>4</v>
      </c>
      <c r="U4" s="22"/>
      <c r="V4" s="23">
        <f>O29+O49</f>
        <v>2556734.49535313</v>
      </c>
      <c r="W4" s="23"/>
      <c r="X4" s="24">
        <f>V4/Q4</f>
        <v>0.772482660409182</v>
      </c>
      <c r="Y4" s="24"/>
      <c r="Z4" s="25" t="s">
        <v>5</v>
      </c>
      <c r="AA4" s="25"/>
    </row>
    <row r="5" customHeight="1" spans="1:27">
      <c r="A5" s="20"/>
      <c r="B5" s="20"/>
      <c r="C5" s="21"/>
      <c r="D5" s="21"/>
      <c r="E5" s="21"/>
      <c r="F5" s="22"/>
      <c r="G5" s="22"/>
      <c r="H5" s="23"/>
      <c r="I5" s="23"/>
      <c r="J5" s="24"/>
      <c r="K5" s="24"/>
      <c r="L5" s="25"/>
      <c r="M5" s="25"/>
      <c r="O5" s="20"/>
      <c r="P5" s="20"/>
      <c r="Q5" s="21"/>
      <c r="R5" s="21"/>
      <c r="S5" s="21"/>
      <c r="T5" s="22"/>
      <c r="U5" s="22"/>
      <c r="V5" s="23"/>
      <c r="W5" s="23"/>
      <c r="X5" s="24"/>
      <c r="Y5" s="24"/>
      <c r="Z5" s="25"/>
      <c r="AA5" s="25"/>
    </row>
    <row r="6" customHeight="1" spans="1:27">
      <c r="A6" s="20"/>
      <c r="B6" s="20"/>
      <c r="C6" s="21"/>
      <c r="D6" s="21"/>
      <c r="E6" s="21"/>
      <c r="F6" s="22" t="s">
        <v>6</v>
      </c>
      <c r="G6" s="22"/>
      <c r="H6" s="23">
        <f>A79</f>
        <v>448698.172611675</v>
      </c>
      <c r="I6" s="23"/>
      <c r="J6" s="24">
        <f>H6/C4</f>
        <v>0.176166963142461</v>
      </c>
      <c r="K6" s="24"/>
      <c r="L6" s="26">
        <v>20</v>
      </c>
      <c r="M6" s="26"/>
      <c r="O6" s="20"/>
      <c r="P6" s="20"/>
      <c r="Q6" s="21"/>
      <c r="R6" s="21"/>
      <c r="S6" s="21"/>
      <c r="T6" s="22" t="s">
        <v>6</v>
      </c>
      <c r="U6" s="22"/>
      <c r="V6" s="23">
        <f>O79</f>
        <v>586335.648872925</v>
      </c>
      <c r="W6" s="23"/>
      <c r="X6" s="24">
        <f>V6/Q4</f>
        <v>0.177153366044581</v>
      </c>
      <c r="Y6" s="24"/>
      <c r="Z6" s="26">
        <v>20</v>
      </c>
      <c r="AA6" s="26"/>
    </row>
    <row r="7" customHeight="1" spans="1:27">
      <c r="A7" s="27" t="s">
        <v>7</v>
      </c>
      <c r="B7" s="27"/>
      <c r="C7" s="28">
        <f>C4/L6</f>
        <v>127350.260402919</v>
      </c>
      <c r="D7" s="28"/>
      <c r="E7" s="28"/>
      <c r="F7" s="22"/>
      <c r="G7" s="22"/>
      <c r="H7" s="23"/>
      <c r="I7" s="23"/>
      <c r="J7" s="24"/>
      <c r="K7" s="24"/>
      <c r="L7" s="26"/>
      <c r="M7" s="26"/>
      <c r="O7" s="27" t="s">
        <v>7</v>
      </c>
      <c r="P7" s="27"/>
      <c r="Q7" s="28">
        <f>Q4/Z6</f>
        <v>165488.147915115</v>
      </c>
      <c r="R7" s="28"/>
      <c r="S7" s="28"/>
      <c r="T7" s="22"/>
      <c r="U7" s="22"/>
      <c r="V7" s="23"/>
      <c r="W7" s="23"/>
      <c r="X7" s="24"/>
      <c r="Y7" s="24"/>
      <c r="Z7" s="26"/>
      <c r="AA7" s="26"/>
    </row>
    <row r="8" customHeight="1" spans="1:27">
      <c r="A8" s="27"/>
      <c r="B8" s="27"/>
      <c r="C8" s="28"/>
      <c r="D8" s="28"/>
      <c r="E8" s="28"/>
      <c r="F8" s="22" t="s">
        <v>8</v>
      </c>
      <c r="G8" s="22"/>
      <c r="H8" s="23">
        <f>A107</f>
        <v>116179.84011375</v>
      </c>
      <c r="I8" s="23"/>
      <c r="J8" s="24">
        <f>H8/C4</f>
        <v>0.0456142923250306</v>
      </c>
      <c r="K8" s="24"/>
      <c r="L8" s="26"/>
      <c r="M8" s="26"/>
      <c r="O8" s="27"/>
      <c r="P8" s="27"/>
      <c r="Q8" s="28"/>
      <c r="R8" s="28"/>
      <c r="S8" s="28"/>
      <c r="T8" s="22" t="s">
        <v>8</v>
      </c>
      <c r="U8" s="22"/>
      <c r="V8" s="23">
        <f>O107</f>
        <v>166692.81407625</v>
      </c>
      <c r="W8" s="23"/>
      <c r="X8" s="24">
        <f>V8/Q4</f>
        <v>0.0503639735462362</v>
      </c>
      <c r="Y8" s="24"/>
      <c r="Z8" s="26"/>
      <c r="AA8" s="26"/>
    </row>
    <row r="9" customHeight="1" spans="1:27">
      <c r="A9" s="29"/>
      <c r="B9" s="29"/>
      <c r="C9" s="30"/>
      <c r="D9" s="30"/>
      <c r="E9" s="30"/>
      <c r="F9" s="31"/>
      <c r="G9" s="31"/>
      <c r="H9" s="32"/>
      <c r="I9" s="32"/>
      <c r="J9" s="33"/>
      <c r="K9" s="33"/>
      <c r="L9" s="34"/>
      <c r="M9" s="34"/>
      <c r="O9" s="29"/>
      <c r="P9" s="29"/>
      <c r="Q9" s="30"/>
      <c r="R9" s="30"/>
      <c r="S9" s="30"/>
      <c r="T9" s="31"/>
      <c r="U9" s="31"/>
      <c r="V9" s="32"/>
      <c r="W9" s="32"/>
      <c r="X9" s="33"/>
      <c r="Y9" s="33"/>
      <c r="Z9" s="34"/>
      <c r="AA9" s="34"/>
    </row>
    <row r="10" customHeight="1" spans="1:27">
      <c r="A10" s="35" t="s">
        <v>9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  <c r="O10" s="35" t="s">
        <v>9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7"/>
    </row>
    <row r="11" customHeight="1" spans="1:27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40"/>
      <c r="O11" s="38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</row>
    <row r="12" customHeight="1" spans="1:27">
      <c r="A12" s="41" t="s">
        <v>10</v>
      </c>
      <c r="B12" s="42"/>
      <c r="C12" s="42"/>
      <c r="D12" s="42"/>
      <c r="E12" s="42"/>
      <c r="F12" s="43"/>
      <c r="G12" s="44" t="s">
        <v>11</v>
      </c>
      <c r="H12" s="45"/>
      <c r="I12" s="45"/>
      <c r="J12" s="46"/>
      <c r="K12" s="47" t="s">
        <v>12</v>
      </c>
      <c r="L12" s="48"/>
      <c r="M12" s="49" t="s">
        <v>13</v>
      </c>
      <c r="O12" s="41" t="s">
        <v>10</v>
      </c>
      <c r="P12" s="42"/>
      <c r="Q12" s="42"/>
      <c r="R12" s="42"/>
      <c r="S12" s="42"/>
      <c r="T12" s="43"/>
      <c r="U12" s="44" t="s">
        <v>11</v>
      </c>
      <c r="V12" s="45"/>
      <c r="W12" s="45"/>
      <c r="X12" s="46"/>
      <c r="Y12" s="47" t="s">
        <v>12</v>
      </c>
      <c r="Z12" s="48"/>
      <c r="AA12" s="49" t="s">
        <v>13</v>
      </c>
    </row>
    <row r="13" customHeight="1" spans="1:27">
      <c r="A13" s="50" t="s">
        <v>14</v>
      </c>
      <c r="B13" s="51" t="s">
        <v>15</v>
      </c>
      <c r="C13" s="51" t="s">
        <v>16</v>
      </c>
      <c r="D13" s="51" t="s">
        <v>17</v>
      </c>
      <c r="E13" s="51" t="s">
        <v>18</v>
      </c>
      <c r="F13" s="52" t="s">
        <v>10</v>
      </c>
      <c r="G13" s="53" t="s">
        <v>19</v>
      </c>
      <c r="H13" s="54" t="s">
        <v>20</v>
      </c>
      <c r="I13" s="54" t="s">
        <v>21</v>
      </c>
      <c r="J13" s="55" t="s">
        <v>22</v>
      </c>
      <c r="K13" s="56" t="s">
        <v>23</v>
      </c>
      <c r="L13" s="57" t="s">
        <v>24</v>
      </c>
      <c r="M13" s="58"/>
      <c r="O13" s="50" t="s">
        <v>14</v>
      </c>
      <c r="P13" s="51" t="s">
        <v>15</v>
      </c>
      <c r="Q13" s="51" t="s">
        <v>16</v>
      </c>
      <c r="R13" s="51" t="s">
        <v>17</v>
      </c>
      <c r="S13" s="51" t="s">
        <v>18</v>
      </c>
      <c r="T13" s="52" t="s">
        <v>10</v>
      </c>
      <c r="U13" s="53" t="s">
        <v>19</v>
      </c>
      <c r="V13" s="54" t="s">
        <v>20</v>
      </c>
      <c r="W13" s="54" t="s">
        <v>21</v>
      </c>
      <c r="X13" s="55" t="s">
        <v>22</v>
      </c>
      <c r="Y13" s="56" t="s">
        <v>23</v>
      </c>
      <c r="Z13" s="57" t="s">
        <v>24</v>
      </c>
      <c r="AA13" s="58"/>
    </row>
    <row r="14" customHeight="1" spans="1:27">
      <c r="A14" s="59">
        <v>4060</v>
      </c>
      <c r="B14" s="60">
        <v>1.62</v>
      </c>
      <c r="C14" s="61">
        <v>2.2</v>
      </c>
      <c r="D14" s="61">
        <v>1</v>
      </c>
      <c r="E14" s="61">
        <v>0</v>
      </c>
      <c r="F14" s="52">
        <f t="shared" ref="F14:F28" si="0">A14*B14*C14*D14+E14</f>
        <v>14469.84</v>
      </c>
      <c r="G14" s="62">
        <v>2.97</v>
      </c>
      <c r="H14" s="61">
        <v>0.98</v>
      </c>
      <c r="I14" s="61">
        <v>2.47</v>
      </c>
      <c r="J14" s="55">
        <f t="shared" ref="J14:J28" si="1">H14*I14+1</f>
        <v>3.4206</v>
      </c>
      <c r="K14" s="63">
        <v>1.325</v>
      </c>
      <c r="L14" s="57">
        <v>0.5</v>
      </c>
      <c r="M14" s="64">
        <f t="shared" ref="M14:M28" si="2">F14*G14*J14*K14*L14</f>
        <v>97388.651471958</v>
      </c>
      <c r="O14" s="59">
        <v>4060</v>
      </c>
      <c r="P14" s="60">
        <v>1.62</v>
      </c>
      <c r="Q14" s="61">
        <v>2.2</v>
      </c>
      <c r="R14" s="61">
        <v>1</v>
      </c>
      <c r="S14" s="61">
        <v>1609</v>
      </c>
      <c r="T14" s="52">
        <f t="shared" ref="T14:T28" si="3">O14*P14*Q14*R14+S14</f>
        <v>16078.84</v>
      </c>
      <c r="U14" s="62">
        <v>3.47</v>
      </c>
      <c r="V14" s="61">
        <v>0.98</v>
      </c>
      <c r="W14" s="61">
        <v>2.47</v>
      </c>
      <c r="X14" s="55">
        <f t="shared" ref="X14:X28" si="4">V14*W14+1</f>
        <v>3.4206</v>
      </c>
      <c r="Y14" s="63">
        <v>1.325</v>
      </c>
      <c r="Z14" s="57">
        <v>0.5</v>
      </c>
      <c r="AA14" s="64">
        <f t="shared" ref="AA14:AA28" si="5">T14*U14*X14*Y14*Z14</f>
        <v>126436.470049083</v>
      </c>
    </row>
    <row r="15" customHeight="1" spans="1:27">
      <c r="A15" s="59">
        <v>4060</v>
      </c>
      <c r="B15" s="60">
        <v>1.1</v>
      </c>
      <c r="C15" s="61">
        <v>2.2</v>
      </c>
      <c r="D15" s="61">
        <v>1</v>
      </c>
      <c r="E15" s="61">
        <v>0</v>
      </c>
      <c r="F15" s="52">
        <f t="shared" si="0"/>
        <v>9825.2</v>
      </c>
      <c r="G15" s="62">
        <v>2.97</v>
      </c>
      <c r="H15" s="61">
        <v>0.98</v>
      </c>
      <c r="I15" s="61">
        <v>2.47</v>
      </c>
      <c r="J15" s="55">
        <f t="shared" si="1"/>
        <v>3.4206</v>
      </c>
      <c r="K15" s="63">
        <v>1.325</v>
      </c>
      <c r="L15" s="57">
        <v>0.5</v>
      </c>
      <c r="M15" s="64">
        <f t="shared" si="2"/>
        <v>66128.09667849</v>
      </c>
      <c r="O15" s="59">
        <v>4060</v>
      </c>
      <c r="P15" s="60">
        <v>1.1</v>
      </c>
      <c r="Q15" s="61">
        <v>2.2</v>
      </c>
      <c r="R15" s="61">
        <v>1</v>
      </c>
      <c r="S15" s="61">
        <v>1609</v>
      </c>
      <c r="T15" s="52">
        <f t="shared" si="3"/>
        <v>11434.2</v>
      </c>
      <c r="U15" s="62">
        <v>3.47</v>
      </c>
      <c r="V15" s="61">
        <v>0.98</v>
      </c>
      <c r="W15" s="61">
        <v>2.47</v>
      </c>
      <c r="X15" s="55">
        <f t="shared" si="4"/>
        <v>3.4206</v>
      </c>
      <c r="Y15" s="63">
        <v>1.325</v>
      </c>
      <c r="Z15" s="57">
        <v>0.5</v>
      </c>
      <c r="AA15" s="64">
        <f t="shared" si="5"/>
        <v>89913.195593415</v>
      </c>
    </row>
    <row r="16" customHeight="1" spans="1:27">
      <c r="A16" s="59">
        <v>4060</v>
      </c>
      <c r="B16" s="60">
        <v>1.49</v>
      </c>
      <c r="C16" s="61">
        <v>2.2</v>
      </c>
      <c r="D16" s="61">
        <v>1</v>
      </c>
      <c r="E16" s="61">
        <v>0</v>
      </c>
      <c r="F16" s="52">
        <f t="shared" si="0"/>
        <v>13308.68</v>
      </c>
      <c r="G16" s="62">
        <v>2.97</v>
      </c>
      <c r="H16" s="61">
        <v>0.98</v>
      </c>
      <c r="I16" s="61">
        <v>2.47</v>
      </c>
      <c r="J16" s="55">
        <f t="shared" si="1"/>
        <v>3.4206</v>
      </c>
      <c r="K16" s="63">
        <v>1.325</v>
      </c>
      <c r="L16" s="57">
        <v>0.5</v>
      </c>
      <c r="M16" s="64">
        <f t="shared" si="2"/>
        <v>89573.512773591</v>
      </c>
      <c r="O16" s="59">
        <v>4060</v>
      </c>
      <c r="P16" s="60">
        <v>1.49</v>
      </c>
      <c r="Q16" s="61">
        <v>2.2</v>
      </c>
      <c r="R16" s="61">
        <v>1</v>
      </c>
      <c r="S16" s="61">
        <v>1609</v>
      </c>
      <c r="T16" s="52">
        <f t="shared" si="3"/>
        <v>14917.68</v>
      </c>
      <c r="U16" s="62">
        <v>3.47</v>
      </c>
      <c r="V16" s="61">
        <v>0.98</v>
      </c>
      <c r="W16" s="61">
        <v>2.47</v>
      </c>
      <c r="X16" s="55">
        <f t="shared" si="4"/>
        <v>3.4206</v>
      </c>
      <c r="Y16" s="63">
        <v>1.325</v>
      </c>
      <c r="Z16" s="57">
        <v>0.5</v>
      </c>
      <c r="AA16" s="64">
        <f t="shared" si="5"/>
        <v>117305.651435166</v>
      </c>
    </row>
    <row r="17" customHeight="1" spans="1:27">
      <c r="A17" s="59">
        <v>4060</v>
      </c>
      <c r="B17" s="60">
        <v>1.37</v>
      </c>
      <c r="C17" s="61">
        <v>2.2</v>
      </c>
      <c r="D17" s="61">
        <v>1</v>
      </c>
      <c r="E17" s="61">
        <v>0</v>
      </c>
      <c r="F17" s="52">
        <f t="shared" si="0"/>
        <v>12236.84</v>
      </c>
      <c r="G17" s="62">
        <v>2.97</v>
      </c>
      <c r="H17" s="61">
        <v>0.98</v>
      </c>
      <c r="I17" s="61">
        <v>2.47</v>
      </c>
      <c r="J17" s="55">
        <f t="shared" si="1"/>
        <v>3.4206</v>
      </c>
      <c r="K17" s="63">
        <v>1.325</v>
      </c>
      <c r="L17" s="57">
        <v>0.5</v>
      </c>
      <c r="M17" s="64">
        <f t="shared" si="2"/>
        <v>82359.538590483</v>
      </c>
      <c r="O17" s="59">
        <v>4060</v>
      </c>
      <c r="P17" s="60">
        <v>1.37</v>
      </c>
      <c r="Q17" s="61">
        <v>2.2</v>
      </c>
      <c r="R17" s="61">
        <v>1</v>
      </c>
      <c r="S17" s="61">
        <v>1609</v>
      </c>
      <c r="T17" s="52">
        <f t="shared" si="3"/>
        <v>13845.84</v>
      </c>
      <c r="U17" s="62">
        <v>3.47</v>
      </c>
      <c r="V17" s="61">
        <v>0.98</v>
      </c>
      <c r="W17" s="61">
        <v>2.47</v>
      </c>
      <c r="X17" s="55">
        <f t="shared" si="4"/>
        <v>3.4206</v>
      </c>
      <c r="Y17" s="63">
        <v>1.325</v>
      </c>
      <c r="Z17" s="57">
        <v>0.5</v>
      </c>
      <c r="AA17" s="64">
        <f t="shared" si="5"/>
        <v>108877.203483858</v>
      </c>
    </row>
    <row r="18" customHeight="1" spans="1:27">
      <c r="A18" s="59">
        <v>4060</v>
      </c>
      <c r="B18" s="60">
        <v>1.72</v>
      </c>
      <c r="C18" s="61">
        <v>2.2</v>
      </c>
      <c r="D18" s="61">
        <v>1</v>
      </c>
      <c r="E18" s="61">
        <v>0</v>
      </c>
      <c r="F18" s="52">
        <f t="shared" si="0"/>
        <v>15363.04</v>
      </c>
      <c r="G18" s="62">
        <v>2.97</v>
      </c>
      <c r="H18" s="61">
        <v>0.98</v>
      </c>
      <c r="I18" s="61">
        <v>2.47</v>
      </c>
      <c r="J18" s="55">
        <f t="shared" si="1"/>
        <v>3.4206</v>
      </c>
      <c r="K18" s="63">
        <v>1.325</v>
      </c>
      <c r="L18" s="57">
        <v>0.5</v>
      </c>
      <c r="M18" s="64">
        <f t="shared" si="2"/>
        <v>103400.296624548</v>
      </c>
      <c r="O18" s="59">
        <v>4060</v>
      </c>
      <c r="P18" s="60">
        <v>1.72</v>
      </c>
      <c r="Q18" s="61">
        <v>2.2</v>
      </c>
      <c r="R18" s="61">
        <v>1</v>
      </c>
      <c r="S18" s="61">
        <v>1609</v>
      </c>
      <c r="T18" s="52">
        <f t="shared" si="3"/>
        <v>16972.04</v>
      </c>
      <c r="U18" s="62">
        <v>3.47</v>
      </c>
      <c r="V18" s="61">
        <v>0.98</v>
      </c>
      <c r="W18" s="61">
        <v>2.47</v>
      </c>
      <c r="X18" s="55">
        <f t="shared" si="4"/>
        <v>3.4206</v>
      </c>
      <c r="Y18" s="63">
        <v>1.325</v>
      </c>
      <c r="Z18" s="57">
        <v>0.5</v>
      </c>
      <c r="AA18" s="64">
        <f t="shared" si="5"/>
        <v>133460.176675173</v>
      </c>
    </row>
    <row r="19" customHeight="1" spans="1:27">
      <c r="A19" s="59">
        <v>4060</v>
      </c>
      <c r="B19" s="65">
        <v>3.16</v>
      </c>
      <c r="C19" s="61">
        <v>2.2</v>
      </c>
      <c r="D19" s="61">
        <v>1</v>
      </c>
      <c r="E19" s="61">
        <v>0</v>
      </c>
      <c r="F19" s="52">
        <f t="shared" si="0"/>
        <v>28225.12</v>
      </c>
      <c r="G19" s="62">
        <v>2.97</v>
      </c>
      <c r="H19" s="61">
        <v>0.98</v>
      </c>
      <c r="I19" s="61">
        <v>2.47</v>
      </c>
      <c r="J19" s="55">
        <f t="shared" si="1"/>
        <v>3.4206</v>
      </c>
      <c r="K19" s="63">
        <v>1.325</v>
      </c>
      <c r="L19" s="57">
        <v>0.5</v>
      </c>
      <c r="M19" s="64">
        <f t="shared" si="2"/>
        <v>189967.986821844</v>
      </c>
      <c r="O19" s="59">
        <v>4060</v>
      </c>
      <c r="P19" s="65">
        <v>3.16</v>
      </c>
      <c r="Q19" s="61">
        <v>2.2</v>
      </c>
      <c r="R19" s="61">
        <v>1</v>
      </c>
      <c r="S19" s="61">
        <v>1609</v>
      </c>
      <c r="T19" s="52">
        <f t="shared" si="3"/>
        <v>29834.12</v>
      </c>
      <c r="U19" s="62">
        <v>3.47</v>
      </c>
      <c r="V19" s="61">
        <v>0.98</v>
      </c>
      <c r="W19" s="61">
        <v>2.47</v>
      </c>
      <c r="X19" s="55">
        <f t="shared" si="4"/>
        <v>3.4206</v>
      </c>
      <c r="Y19" s="63">
        <v>1.325</v>
      </c>
      <c r="Z19" s="57">
        <v>0.5</v>
      </c>
      <c r="AA19" s="64">
        <f t="shared" si="5"/>
        <v>234601.552090869</v>
      </c>
    </row>
    <row r="20" customHeight="1" spans="1:27">
      <c r="A20" s="59">
        <v>4060</v>
      </c>
      <c r="B20" s="60">
        <v>1.62</v>
      </c>
      <c r="C20" s="61">
        <v>2.2</v>
      </c>
      <c r="D20" s="61">
        <v>1</v>
      </c>
      <c r="E20" s="61">
        <v>0</v>
      </c>
      <c r="F20" s="52">
        <f t="shared" si="0"/>
        <v>14469.84</v>
      </c>
      <c r="G20" s="62">
        <v>2.97</v>
      </c>
      <c r="H20" s="61">
        <v>0.98</v>
      </c>
      <c r="I20" s="61">
        <v>2.47</v>
      </c>
      <c r="J20" s="55">
        <f t="shared" si="1"/>
        <v>3.4206</v>
      </c>
      <c r="K20" s="63">
        <v>1.325</v>
      </c>
      <c r="L20" s="57">
        <v>0.5</v>
      </c>
      <c r="M20" s="64">
        <f t="shared" si="2"/>
        <v>97388.651471958</v>
      </c>
      <c r="O20" s="59">
        <v>4060</v>
      </c>
      <c r="P20" s="60">
        <v>1.62</v>
      </c>
      <c r="Q20" s="61">
        <v>2.2</v>
      </c>
      <c r="R20" s="61">
        <v>1</v>
      </c>
      <c r="S20" s="61">
        <v>1609</v>
      </c>
      <c r="T20" s="52">
        <f t="shared" si="3"/>
        <v>16078.84</v>
      </c>
      <c r="U20" s="62">
        <v>3.47</v>
      </c>
      <c r="V20" s="61">
        <v>0.98</v>
      </c>
      <c r="W20" s="61">
        <v>2.47</v>
      </c>
      <c r="X20" s="55">
        <f t="shared" si="4"/>
        <v>3.4206</v>
      </c>
      <c r="Y20" s="63">
        <v>1.325</v>
      </c>
      <c r="Z20" s="57">
        <v>0.5</v>
      </c>
      <c r="AA20" s="64">
        <f t="shared" si="5"/>
        <v>126436.470049083</v>
      </c>
    </row>
    <row r="21" customHeight="1" spans="1:27">
      <c r="A21" s="59">
        <v>4060</v>
      </c>
      <c r="B21" s="60">
        <v>1.1</v>
      </c>
      <c r="C21" s="61">
        <v>2.2</v>
      </c>
      <c r="D21" s="61">
        <v>1</v>
      </c>
      <c r="E21" s="61">
        <v>0</v>
      </c>
      <c r="F21" s="52">
        <f t="shared" si="0"/>
        <v>9825.2</v>
      </c>
      <c r="G21" s="62">
        <v>2.97</v>
      </c>
      <c r="H21" s="61">
        <v>0.98</v>
      </c>
      <c r="I21" s="61">
        <v>2.47</v>
      </c>
      <c r="J21" s="55">
        <f t="shared" si="1"/>
        <v>3.4206</v>
      </c>
      <c r="K21" s="63">
        <v>1.325</v>
      </c>
      <c r="L21" s="57">
        <v>0.5</v>
      </c>
      <c r="M21" s="64">
        <f t="shared" si="2"/>
        <v>66128.09667849</v>
      </c>
      <c r="O21" s="59">
        <v>4060</v>
      </c>
      <c r="P21" s="60">
        <v>1.1</v>
      </c>
      <c r="Q21" s="61">
        <v>2.2</v>
      </c>
      <c r="R21" s="61">
        <v>1</v>
      </c>
      <c r="S21" s="61">
        <v>1609</v>
      </c>
      <c r="T21" s="52">
        <f t="shared" si="3"/>
        <v>11434.2</v>
      </c>
      <c r="U21" s="62">
        <v>3.47</v>
      </c>
      <c r="V21" s="61">
        <v>0.98</v>
      </c>
      <c r="W21" s="61">
        <v>2.47</v>
      </c>
      <c r="X21" s="55">
        <f t="shared" si="4"/>
        <v>3.4206</v>
      </c>
      <c r="Y21" s="63">
        <v>1.325</v>
      </c>
      <c r="Z21" s="57">
        <v>0.5</v>
      </c>
      <c r="AA21" s="64">
        <f t="shared" si="5"/>
        <v>89913.195593415</v>
      </c>
    </row>
    <row r="22" customHeight="1" spans="1:27">
      <c r="A22" s="59">
        <v>4060</v>
      </c>
      <c r="B22" s="60">
        <v>1.49</v>
      </c>
      <c r="C22" s="61">
        <v>2.2</v>
      </c>
      <c r="D22" s="61">
        <v>1</v>
      </c>
      <c r="E22" s="61">
        <v>0</v>
      </c>
      <c r="F22" s="52">
        <f t="shared" si="0"/>
        <v>13308.68</v>
      </c>
      <c r="G22" s="62">
        <v>2.97</v>
      </c>
      <c r="H22" s="61">
        <v>0.98</v>
      </c>
      <c r="I22" s="61">
        <v>2.47</v>
      </c>
      <c r="J22" s="55">
        <f t="shared" si="1"/>
        <v>3.4206</v>
      </c>
      <c r="K22" s="63">
        <v>1.325</v>
      </c>
      <c r="L22" s="57">
        <v>0.5</v>
      </c>
      <c r="M22" s="64">
        <f t="shared" si="2"/>
        <v>89573.512773591</v>
      </c>
      <c r="O22" s="59">
        <v>4060</v>
      </c>
      <c r="P22" s="60">
        <v>1.49</v>
      </c>
      <c r="Q22" s="61">
        <v>2.2</v>
      </c>
      <c r="R22" s="61">
        <v>1</v>
      </c>
      <c r="S22" s="61">
        <v>1609</v>
      </c>
      <c r="T22" s="52">
        <f t="shared" si="3"/>
        <v>14917.68</v>
      </c>
      <c r="U22" s="62">
        <v>3.47</v>
      </c>
      <c r="V22" s="61">
        <v>0.98</v>
      </c>
      <c r="W22" s="61">
        <v>2.47</v>
      </c>
      <c r="X22" s="55">
        <f t="shared" si="4"/>
        <v>3.4206</v>
      </c>
      <c r="Y22" s="63">
        <v>1.325</v>
      </c>
      <c r="Z22" s="57">
        <v>0.5</v>
      </c>
      <c r="AA22" s="64">
        <f t="shared" si="5"/>
        <v>117305.651435166</v>
      </c>
    </row>
    <row r="23" customHeight="1" spans="1:27">
      <c r="A23" s="59">
        <v>4060</v>
      </c>
      <c r="B23" s="60">
        <v>1.37</v>
      </c>
      <c r="C23" s="61">
        <v>2.2</v>
      </c>
      <c r="D23" s="61">
        <v>1</v>
      </c>
      <c r="E23" s="61">
        <v>0</v>
      </c>
      <c r="F23" s="52">
        <f t="shared" si="0"/>
        <v>12236.84</v>
      </c>
      <c r="G23" s="62">
        <v>2.97</v>
      </c>
      <c r="H23" s="61">
        <v>0.98</v>
      </c>
      <c r="I23" s="61">
        <v>2.47</v>
      </c>
      <c r="J23" s="55">
        <f t="shared" si="1"/>
        <v>3.4206</v>
      </c>
      <c r="K23" s="63">
        <v>1.325</v>
      </c>
      <c r="L23" s="57">
        <v>0.5</v>
      </c>
      <c r="M23" s="64">
        <f t="shared" si="2"/>
        <v>82359.538590483</v>
      </c>
      <c r="O23" s="59">
        <v>4060</v>
      </c>
      <c r="P23" s="60">
        <v>1.37</v>
      </c>
      <c r="Q23" s="61">
        <v>2.2</v>
      </c>
      <c r="R23" s="61">
        <v>1</v>
      </c>
      <c r="S23" s="61">
        <v>1609</v>
      </c>
      <c r="T23" s="52">
        <f t="shared" si="3"/>
        <v>13845.84</v>
      </c>
      <c r="U23" s="62">
        <v>3.47</v>
      </c>
      <c r="V23" s="61">
        <v>0.98</v>
      </c>
      <c r="W23" s="61">
        <v>2.47</v>
      </c>
      <c r="X23" s="55">
        <f t="shared" si="4"/>
        <v>3.4206</v>
      </c>
      <c r="Y23" s="63">
        <v>1.325</v>
      </c>
      <c r="Z23" s="57">
        <v>0.5</v>
      </c>
      <c r="AA23" s="64">
        <f t="shared" si="5"/>
        <v>108877.203483858</v>
      </c>
    </row>
    <row r="24" customHeight="1" spans="1:27">
      <c r="A24" s="59">
        <v>4060</v>
      </c>
      <c r="B24" s="60">
        <v>1.72</v>
      </c>
      <c r="C24" s="61">
        <v>2.2</v>
      </c>
      <c r="D24" s="61">
        <v>1</v>
      </c>
      <c r="E24" s="61">
        <v>0</v>
      </c>
      <c r="F24" s="52">
        <f t="shared" si="0"/>
        <v>15363.04</v>
      </c>
      <c r="G24" s="62">
        <v>2.97</v>
      </c>
      <c r="H24" s="61">
        <v>0.98</v>
      </c>
      <c r="I24" s="61">
        <v>2.47</v>
      </c>
      <c r="J24" s="55">
        <f t="shared" si="1"/>
        <v>3.4206</v>
      </c>
      <c r="K24" s="63">
        <v>1.325</v>
      </c>
      <c r="L24" s="57">
        <v>0.5</v>
      </c>
      <c r="M24" s="64">
        <f t="shared" si="2"/>
        <v>103400.296624548</v>
      </c>
      <c r="O24" s="59">
        <v>4060</v>
      </c>
      <c r="P24" s="60">
        <v>1.72</v>
      </c>
      <c r="Q24" s="61">
        <v>2.2</v>
      </c>
      <c r="R24" s="61">
        <v>1</v>
      </c>
      <c r="S24" s="61">
        <v>0</v>
      </c>
      <c r="T24" s="52">
        <f t="shared" si="3"/>
        <v>15363.04</v>
      </c>
      <c r="U24" s="62">
        <v>3.47</v>
      </c>
      <c r="V24" s="61">
        <v>0.98</v>
      </c>
      <c r="W24" s="61">
        <v>2.47</v>
      </c>
      <c r="X24" s="55">
        <f t="shared" si="4"/>
        <v>3.4206</v>
      </c>
      <c r="Y24" s="63">
        <v>1.325</v>
      </c>
      <c r="Z24" s="57">
        <v>0.5</v>
      </c>
      <c r="AA24" s="64">
        <f t="shared" si="5"/>
        <v>120807.753968748</v>
      </c>
    </row>
    <row r="25" customHeight="1" spans="1:27">
      <c r="A25" s="59">
        <v>4060</v>
      </c>
      <c r="B25" s="65">
        <v>3.16</v>
      </c>
      <c r="C25" s="61">
        <v>2.2</v>
      </c>
      <c r="D25" s="61">
        <v>1</v>
      </c>
      <c r="E25" s="61">
        <v>0</v>
      </c>
      <c r="F25" s="52">
        <f t="shared" si="0"/>
        <v>28225.12</v>
      </c>
      <c r="G25" s="62">
        <v>2.97</v>
      </c>
      <c r="H25" s="61">
        <v>0.98</v>
      </c>
      <c r="I25" s="61">
        <v>2.47</v>
      </c>
      <c r="J25" s="55">
        <f t="shared" si="1"/>
        <v>3.4206</v>
      </c>
      <c r="K25" s="63">
        <v>1.325</v>
      </c>
      <c r="L25" s="57">
        <v>0.5</v>
      </c>
      <c r="M25" s="64">
        <f t="shared" si="2"/>
        <v>189967.986821844</v>
      </c>
      <c r="O25" s="59">
        <v>4060</v>
      </c>
      <c r="P25" s="65">
        <v>3.16</v>
      </c>
      <c r="Q25" s="61">
        <v>2.2</v>
      </c>
      <c r="R25" s="61">
        <v>1</v>
      </c>
      <c r="S25" s="61">
        <v>0</v>
      </c>
      <c r="T25" s="52">
        <f t="shared" si="3"/>
        <v>28225.12</v>
      </c>
      <c r="U25" s="62">
        <v>3.47</v>
      </c>
      <c r="V25" s="61">
        <v>0.98</v>
      </c>
      <c r="W25" s="61">
        <v>2.47</v>
      </c>
      <c r="X25" s="55">
        <f t="shared" si="4"/>
        <v>3.4206</v>
      </c>
      <c r="Y25" s="63">
        <v>1.325</v>
      </c>
      <c r="Z25" s="57">
        <v>0.5</v>
      </c>
      <c r="AA25" s="64">
        <f t="shared" si="5"/>
        <v>221949.129384444</v>
      </c>
    </row>
    <row r="26" customHeight="1" spans="1:27">
      <c r="A26" s="66">
        <v>2758</v>
      </c>
      <c r="B26" s="60">
        <v>1.62</v>
      </c>
      <c r="C26" s="61">
        <v>2.2</v>
      </c>
      <c r="D26" s="61">
        <v>1</v>
      </c>
      <c r="E26" s="61">
        <v>0</v>
      </c>
      <c r="F26" s="52">
        <f t="shared" si="0"/>
        <v>9829.512</v>
      </c>
      <c r="G26" s="62">
        <v>2.97</v>
      </c>
      <c r="H26" s="61">
        <v>0.98</v>
      </c>
      <c r="I26" s="61">
        <v>2.47</v>
      </c>
      <c r="J26" s="55">
        <f t="shared" si="1"/>
        <v>3.4206</v>
      </c>
      <c r="K26" s="63">
        <v>1.325</v>
      </c>
      <c r="L26" s="57">
        <v>0.5</v>
      </c>
      <c r="M26" s="64">
        <f t="shared" si="2"/>
        <v>66157.1184137094</v>
      </c>
      <c r="O26" s="66">
        <v>2758</v>
      </c>
      <c r="P26" s="60">
        <v>1.62</v>
      </c>
      <c r="Q26" s="61">
        <v>2.2</v>
      </c>
      <c r="R26" s="61">
        <v>1</v>
      </c>
      <c r="S26" s="61">
        <v>0</v>
      </c>
      <c r="T26" s="52">
        <f t="shared" si="3"/>
        <v>9829.512</v>
      </c>
      <c r="U26" s="62">
        <v>3.47</v>
      </c>
      <c r="V26" s="61">
        <v>0.98</v>
      </c>
      <c r="W26" s="61">
        <v>2.47</v>
      </c>
      <c r="X26" s="55">
        <f t="shared" si="4"/>
        <v>3.4206</v>
      </c>
      <c r="Y26" s="63">
        <v>1.325</v>
      </c>
      <c r="Z26" s="57">
        <v>0.5</v>
      </c>
      <c r="AA26" s="64">
        <f t="shared" si="5"/>
        <v>77294.6804362194</v>
      </c>
    </row>
    <row r="27" customHeight="1" spans="1:27">
      <c r="A27" s="66">
        <v>2758</v>
      </c>
      <c r="B27" s="60">
        <v>1.1</v>
      </c>
      <c r="C27" s="61">
        <v>2.2</v>
      </c>
      <c r="D27" s="61">
        <v>1</v>
      </c>
      <c r="E27" s="61">
        <v>0</v>
      </c>
      <c r="F27" s="52">
        <f t="shared" si="0"/>
        <v>6674.36</v>
      </c>
      <c r="G27" s="62">
        <v>2.97</v>
      </c>
      <c r="H27" s="61">
        <v>0.98</v>
      </c>
      <c r="I27" s="61">
        <v>2.47</v>
      </c>
      <c r="J27" s="55">
        <f t="shared" si="1"/>
        <v>3.4206</v>
      </c>
      <c r="K27" s="63">
        <v>1.325</v>
      </c>
      <c r="L27" s="57">
        <v>0.5</v>
      </c>
      <c r="M27" s="64">
        <f t="shared" si="2"/>
        <v>44921.500157457</v>
      </c>
      <c r="O27" s="66">
        <v>2758</v>
      </c>
      <c r="P27" s="60">
        <v>1.1</v>
      </c>
      <c r="Q27" s="61">
        <v>2.2</v>
      </c>
      <c r="R27" s="61">
        <v>1</v>
      </c>
      <c r="S27" s="61">
        <v>0</v>
      </c>
      <c r="T27" s="52">
        <f t="shared" si="3"/>
        <v>6674.36</v>
      </c>
      <c r="U27" s="62">
        <v>3.47</v>
      </c>
      <c r="V27" s="61">
        <v>0.98</v>
      </c>
      <c r="W27" s="61">
        <v>2.47</v>
      </c>
      <c r="X27" s="55">
        <f t="shared" si="4"/>
        <v>3.4206</v>
      </c>
      <c r="Y27" s="63">
        <v>1.325</v>
      </c>
      <c r="Z27" s="57">
        <v>0.5</v>
      </c>
      <c r="AA27" s="64">
        <f t="shared" si="5"/>
        <v>52484.042271507</v>
      </c>
    </row>
    <row r="28" customHeight="1" spans="1:27">
      <c r="A28" s="66">
        <v>2758</v>
      </c>
      <c r="B28" s="51">
        <v>6.07</v>
      </c>
      <c r="C28" s="61">
        <v>1</v>
      </c>
      <c r="D28" s="61">
        <v>1</v>
      </c>
      <c r="E28" s="61">
        <v>0</v>
      </c>
      <c r="F28" s="52">
        <f t="shared" si="0"/>
        <v>16741.06</v>
      </c>
      <c r="G28" s="62">
        <v>2.67</v>
      </c>
      <c r="H28" s="61">
        <v>0.98</v>
      </c>
      <c r="I28" s="61">
        <v>2.47</v>
      </c>
      <c r="J28" s="55">
        <f t="shared" si="1"/>
        <v>3.4206</v>
      </c>
      <c r="K28" s="62">
        <v>1.125</v>
      </c>
      <c r="L28" s="57">
        <v>0.5</v>
      </c>
      <c r="M28" s="64">
        <f t="shared" si="2"/>
        <v>86004.0756349425</v>
      </c>
      <c r="O28" s="66">
        <v>2758</v>
      </c>
      <c r="P28" s="51">
        <v>6.07</v>
      </c>
      <c r="Q28" s="61">
        <v>1</v>
      </c>
      <c r="R28" s="61">
        <v>1</v>
      </c>
      <c r="S28" s="61">
        <v>0</v>
      </c>
      <c r="T28" s="52">
        <f t="shared" si="3"/>
        <v>16741.06</v>
      </c>
      <c r="U28" s="62">
        <v>3.17</v>
      </c>
      <c r="V28" s="61">
        <v>0.98</v>
      </c>
      <c r="W28" s="61">
        <v>2.47</v>
      </c>
      <c r="X28" s="55">
        <f t="shared" si="4"/>
        <v>3.4206</v>
      </c>
      <c r="Y28" s="62">
        <v>1.125</v>
      </c>
      <c r="Z28" s="57">
        <v>0.5</v>
      </c>
      <c r="AA28" s="64">
        <f t="shared" si="5"/>
        <v>102109.707776318</v>
      </c>
    </row>
    <row r="29" customHeight="1" spans="1:27">
      <c r="A29" s="67">
        <f>SUM(M14:M28)</f>
        <v>1454718.86012794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  <c r="O29" s="67">
        <f>SUM(AA14:AA28)</f>
        <v>1827772.08372632</v>
      </c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9"/>
    </row>
    <row r="30" customHeight="1" spans="1:27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9"/>
      <c r="O30" s="67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9"/>
    </row>
    <row r="31" customHeight="1" spans="1:27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2"/>
      <c r="O31" s="70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/>
    </row>
    <row r="32" customHeight="1" spans="1:27">
      <c r="A32" s="35" t="s">
        <v>25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O32" s="35" t="s">
        <v>25</v>
      </c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7"/>
    </row>
    <row r="33" customHeight="1" spans="1:27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40"/>
      <c r="O33" s="38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40"/>
    </row>
    <row r="34" customHeight="1" spans="1:27">
      <c r="A34" s="41" t="s">
        <v>10</v>
      </c>
      <c r="B34" s="42"/>
      <c r="C34" s="42"/>
      <c r="D34" s="42"/>
      <c r="E34" s="42"/>
      <c r="F34" s="43"/>
      <c r="G34" s="44" t="s">
        <v>11</v>
      </c>
      <c r="H34" s="45"/>
      <c r="I34" s="45"/>
      <c r="J34" s="46"/>
      <c r="K34" s="47" t="s">
        <v>12</v>
      </c>
      <c r="L34" s="48"/>
      <c r="M34" s="49" t="s">
        <v>13</v>
      </c>
      <c r="O34" s="41" t="s">
        <v>10</v>
      </c>
      <c r="P34" s="42"/>
      <c r="Q34" s="42"/>
      <c r="R34" s="42"/>
      <c r="S34" s="42"/>
      <c r="T34" s="43"/>
      <c r="U34" s="44" t="s">
        <v>11</v>
      </c>
      <c r="V34" s="45"/>
      <c r="W34" s="45"/>
      <c r="X34" s="46"/>
      <c r="Y34" s="47" t="s">
        <v>12</v>
      </c>
      <c r="Z34" s="48"/>
      <c r="AA34" s="49" t="s">
        <v>13</v>
      </c>
    </row>
    <row r="35" customHeight="1" spans="1:27">
      <c r="A35" s="50" t="s">
        <v>14</v>
      </c>
      <c r="B35" s="51" t="s">
        <v>15</v>
      </c>
      <c r="C35" s="51" t="s">
        <v>16</v>
      </c>
      <c r="D35" s="51" t="s">
        <v>17</v>
      </c>
      <c r="E35" s="51" t="s">
        <v>18</v>
      </c>
      <c r="F35" s="52" t="s">
        <v>10</v>
      </c>
      <c r="G35" s="53" t="s">
        <v>19</v>
      </c>
      <c r="H35" s="54" t="s">
        <v>20</v>
      </c>
      <c r="I35" s="54" t="s">
        <v>21</v>
      </c>
      <c r="J35" s="55" t="s">
        <v>22</v>
      </c>
      <c r="K35" s="56" t="s">
        <v>23</v>
      </c>
      <c r="L35" s="57" t="s">
        <v>24</v>
      </c>
      <c r="M35" s="58"/>
      <c r="O35" s="50" t="s">
        <v>14</v>
      </c>
      <c r="P35" s="51" t="s">
        <v>15</v>
      </c>
      <c r="Q35" s="51" t="s">
        <v>16</v>
      </c>
      <c r="R35" s="51" t="s">
        <v>17</v>
      </c>
      <c r="S35" s="51" t="s">
        <v>18</v>
      </c>
      <c r="T35" s="52" t="s">
        <v>10</v>
      </c>
      <c r="U35" s="53" t="s">
        <v>19</v>
      </c>
      <c r="V35" s="54" t="s">
        <v>20</v>
      </c>
      <c r="W35" s="54" t="s">
        <v>21</v>
      </c>
      <c r="X35" s="55" t="s">
        <v>22</v>
      </c>
      <c r="Y35" s="56" t="s">
        <v>23</v>
      </c>
      <c r="Z35" s="57" t="s">
        <v>24</v>
      </c>
      <c r="AA35" s="58"/>
    </row>
    <row r="36" customHeight="1" spans="1:27">
      <c r="A36" s="59">
        <v>4060</v>
      </c>
      <c r="B36" s="54">
        <v>5.01</v>
      </c>
      <c r="C36" s="61">
        <v>1</v>
      </c>
      <c r="D36" s="61">
        <v>1</v>
      </c>
      <c r="E36" s="61">
        <v>0</v>
      </c>
      <c r="F36" s="52">
        <f t="shared" ref="F36:F48" si="6">A36*B36*C36*D36+E36</f>
        <v>20340.6</v>
      </c>
      <c r="G36" s="62">
        <v>2.35</v>
      </c>
      <c r="H36" s="61">
        <v>0.98</v>
      </c>
      <c r="I36" s="61">
        <v>2.47</v>
      </c>
      <c r="J36" s="55">
        <f t="shared" ref="J36:J48" si="7">H36*I36+1</f>
        <v>3.4206</v>
      </c>
      <c r="K36" s="62">
        <v>1.125</v>
      </c>
      <c r="L36" s="57">
        <v>0.5</v>
      </c>
      <c r="M36" s="64">
        <f t="shared" ref="M36:M48" si="8">F36*G36*J36*K36*L36</f>
        <v>91972.171375875</v>
      </c>
      <c r="O36" s="59">
        <v>4060</v>
      </c>
      <c r="P36" s="54">
        <v>5.01</v>
      </c>
      <c r="Q36" s="61">
        <v>1</v>
      </c>
      <c r="R36" s="61">
        <v>1</v>
      </c>
      <c r="S36" s="61">
        <v>1609</v>
      </c>
      <c r="T36" s="52">
        <f t="shared" ref="T36:T48" si="9">O36*P36*Q36*R36+S36</f>
        <v>21949.6</v>
      </c>
      <c r="U36" s="62">
        <v>2.85</v>
      </c>
      <c r="V36" s="61">
        <v>0.98</v>
      </c>
      <c r="W36" s="61">
        <v>2.47</v>
      </c>
      <c r="X36" s="55">
        <f t="shared" ref="X36:X48" si="10">V36*W36+1</f>
        <v>3.4206</v>
      </c>
      <c r="Y36" s="62">
        <v>1.125</v>
      </c>
      <c r="Z36" s="57">
        <v>0.5</v>
      </c>
      <c r="AA36" s="64">
        <f t="shared" ref="AA36:AA48" si="11">T36*U36*X36*Y36*Z36</f>
        <v>120363.9103215</v>
      </c>
    </row>
    <row r="37" customHeight="1" spans="1:27">
      <c r="A37" s="59">
        <v>4060</v>
      </c>
      <c r="B37" s="60">
        <v>0.59</v>
      </c>
      <c r="C37" s="61">
        <v>2.2</v>
      </c>
      <c r="D37" s="61">
        <v>1</v>
      </c>
      <c r="E37" s="61">
        <v>0</v>
      </c>
      <c r="F37" s="52">
        <f t="shared" si="6"/>
        <v>5269.88</v>
      </c>
      <c r="G37" s="62">
        <v>2.35</v>
      </c>
      <c r="H37" s="61">
        <v>0.98</v>
      </c>
      <c r="I37" s="61">
        <v>2.47</v>
      </c>
      <c r="J37" s="55">
        <f t="shared" si="7"/>
        <v>3.4206</v>
      </c>
      <c r="K37" s="62">
        <v>1.125</v>
      </c>
      <c r="L37" s="57">
        <v>0.5</v>
      </c>
      <c r="M37" s="64">
        <f t="shared" si="8"/>
        <v>23828.319051075</v>
      </c>
      <c r="O37" s="59">
        <v>4060</v>
      </c>
      <c r="P37" s="60">
        <v>0.59</v>
      </c>
      <c r="Q37" s="61">
        <v>2.2</v>
      </c>
      <c r="R37" s="61">
        <v>1</v>
      </c>
      <c r="S37" s="61">
        <v>1609</v>
      </c>
      <c r="T37" s="52">
        <f t="shared" si="9"/>
        <v>6878.88</v>
      </c>
      <c r="U37" s="62">
        <v>2.85</v>
      </c>
      <c r="V37" s="61">
        <v>0.98</v>
      </c>
      <c r="W37" s="61">
        <v>2.47</v>
      </c>
      <c r="X37" s="55">
        <f t="shared" si="10"/>
        <v>3.4206</v>
      </c>
      <c r="Y37" s="62">
        <v>1.125</v>
      </c>
      <c r="Z37" s="57">
        <v>0.5</v>
      </c>
      <c r="AA37" s="64">
        <f t="shared" si="11"/>
        <v>37721.3660127</v>
      </c>
    </row>
    <row r="38" customHeight="1" spans="1:27">
      <c r="A38" s="59">
        <v>4060</v>
      </c>
      <c r="B38" s="60">
        <v>0.8</v>
      </c>
      <c r="C38" s="61">
        <v>2.2</v>
      </c>
      <c r="D38" s="61">
        <v>1</v>
      </c>
      <c r="E38" s="61">
        <v>0</v>
      </c>
      <c r="F38" s="52">
        <f t="shared" si="6"/>
        <v>7145.6</v>
      </c>
      <c r="G38" s="62">
        <v>2.35</v>
      </c>
      <c r="H38" s="61">
        <v>0.98</v>
      </c>
      <c r="I38" s="61">
        <v>2.47</v>
      </c>
      <c r="J38" s="55">
        <f t="shared" si="7"/>
        <v>3.4206</v>
      </c>
      <c r="K38" s="62">
        <v>1.125</v>
      </c>
      <c r="L38" s="57">
        <v>0.5</v>
      </c>
      <c r="M38" s="64">
        <f t="shared" si="8"/>
        <v>32309.585154</v>
      </c>
      <c r="O38" s="59">
        <v>4060</v>
      </c>
      <c r="P38" s="60">
        <v>0.8</v>
      </c>
      <c r="Q38" s="61">
        <v>2.2</v>
      </c>
      <c r="R38" s="61">
        <v>1</v>
      </c>
      <c r="S38" s="61">
        <v>1609</v>
      </c>
      <c r="T38" s="52">
        <f t="shared" si="9"/>
        <v>8754.6</v>
      </c>
      <c r="U38" s="62">
        <v>2.85</v>
      </c>
      <c r="V38" s="61">
        <v>0.98</v>
      </c>
      <c r="W38" s="61">
        <v>2.47</v>
      </c>
      <c r="X38" s="55">
        <f t="shared" si="10"/>
        <v>3.4206</v>
      </c>
      <c r="Y38" s="62">
        <v>1.125</v>
      </c>
      <c r="Z38" s="57">
        <v>0.5</v>
      </c>
      <c r="AA38" s="64">
        <f t="shared" si="11"/>
        <v>48007.156818375</v>
      </c>
    </row>
    <row r="39" customHeight="1" spans="1:27">
      <c r="A39" s="59">
        <v>4060</v>
      </c>
      <c r="B39" s="60">
        <v>0.74</v>
      </c>
      <c r="C39" s="61">
        <v>2.2</v>
      </c>
      <c r="D39" s="61">
        <v>1</v>
      </c>
      <c r="E39" s="61">
        <v>0</v>
      </c>
      <c r="F39" s="52">
        <f t="shared" si="6"/>
        <v>6609.68</v>
      </c>
      <c r="G39" s="62">
        <v>2.35</v>
      </c>
      <c r="H39" s="61">
        <v>0.98</v>
      </c>
      <c r="I39" s="61">
        <v>2.47</v>
      </c>
      <c r="J39" s="55">
        <f t="shared" si="7"/>
        <v>3.4206</v>
      </c>
      <c r="K39" s="62">
        <v>1.125</v>
      </c>
      <c r="L39" s="57">
        <v>0.5</v>
      </c>
      <c r="M39" s="64">
        <f t="shared" si="8"/>
        <v>29886.36626745</v>
      </c>
      <c r="O39" s="59">
        <v>4060</v>
      </c>
      <c r="P39" s="60">
        <v>0.74</v>
      </c>
      <c r="Q39" s="61">
        <v>2.2</v>
      </c>
      <c r="R39" s="61">
        <v>1</v>
      </c>
      <c r="S39" s="61">
        <v>1609</v>
      </c>
      <c r="T39" s="52">
        <f t="shared" si="9"/>
        <v>8218.68</v>
      </c>
      <c r="U39" s="62">
        <v>2.85</v>
      </c>
      <c r="V39" s="61">
        <v>0.98</v>
      </c>
      <c r="W39" s="61">
        <v>2.47</v>
      </c>
      <c r="X39" s="55">
        <f t="shared" si="10"/>
        <v>3.4206</v>
      </c>
      <c r="Y39" s="62">
        <v>1.125</v>
      </c>
      <c r="Z39" s="57">
        <v>0.5</v>
      </c>
      <c r="AA39" s="64">
        <f t="shared" si="11"/>
        <v>45068.359445325</v>
      </c>
    </row>
    <row r="40" customHeight="1" spans="1:27">
      <c r="A40" s="59">
        <v>4060</v>
      </c>
      <c r="B40" s="60">
        <v>0.92</v>
      </c>
      <c r="C40" s="61">
        <v>2.2</v>
      </c>
      <c r="D40" s="61">
        <v>1</v>
      </c>
      <c r="E40" s="61">
        <v>0</v>
      </c>
      <c r="F40" s="52">
        <f t="shared" si="6"/>
        <v>8217.44</v>
      </c>
      <c r="G40" s="62">
        <v>2.35</v>
      </c>
      <c r="H40" s="61">
        <v>0.98</v>
      </c>
      <c r="I40" s="61">
        <v>2.47</v>
      </c>
      <c r="J40" s="55">
        <f t="shared" si="7"/>
        <v>3.4206</v>
      </c>
      <c r="K40" s="62">
        <v>1.125</v>
      </c>
      <c r="L40" s="57">
        <v>0.5</v>
      </c>
      <c r="M40" s="64">
        <f t="shared" si="8"/>
        <v>37156.0229271</v>
      </c>
      <c r="O40" s="59">
        <v>4060</v>
      </c>
      <c r="P40" s="60">
        <v>0.92</v>
      </c>
      <c r="Q40" s="61">
        <v>2.2</v>
      </c>
      <c r="R40" s="61">
        <v>1</v>
      </c>
      <c r="S40" s="61">
        <v>1609</v>
      </c>
      <c r="T40" s="52">
        <f t="shared" si="9"/>
        <v>9826.44</v>
      </c>
      <c r="U40" s="62">
        <v>2.85</v>
      </c>
      <c r="V40" s="61">
        <v>0.98</v>
      </c>
      <c r="W40" s="61">
        <v>2.47</v>
      </c>
      <c r="X40" s="55">
        <f t="shared" si="10"/>
        <v>3.4206</v>
      </c>
      <c r="Y40" s="62">
        <v>1.125</v>
      </c>
      <c r="Z40" s="57">
        <v>0.5</v>
      </c>
      <c r="AA40" s="64">
        <f t="shared" si="11"/>
        <v>53884.751564475</v>
      </c>
    </row>
    <row r="41" customHeight="1" spans="1:27">
      <c r="A41" s="59">
        <v>4060</v>
      </c>
      <c r="B41" s="65">
        <v>1.7</v>
      </c>
      <c r="C41" s="61">
        <v>2.2</v>
      </c>
      <c r="D41" s="61">
        <v>1</v>
      </c>
      <c r="E41" s="61">
        <v>0</v>
      </c>
      <c r="F41" s="52">
        <f t="shared" si="6"/>
        <v>15184.4</v>
      </c>
      <c r="G41" s="62">
        <v>2.35</v>
      </c>
      <c r="H41" s="61">
        <v>0.98</v>
      </c>
      <c r="I41" s="61">
        <v>2.47</v>
      </c>
      <c r="J41" s="55">
        <f t="shared" si="7"/>
        <v>3.4206</v>
      </c>
      <c r="K41" s="62">
        <v>1.125</v>
      </c>
      <c r="L41" s="57">
        <v>0.5</v>
      </c>
      <c r="M41" s="64">
        <f t="shared" si="8"/>
        <v>68657.86845225</v>
      </c>
      <c r="O41" s="59">
        <v>4060</v>
      </c>
      <c r="P41" s="65">
        <v>1.7</v>
      </c>
      <c r="Q41" s="61">
        <v>2.2</v>
      </c>
      <c r="R41" s="61">
        <v>1</v>
      </c>
      <c r="S41" s="61">
        <v>1609</v>
      </c>
      <c r="T41" s="52">
        <f t="shared" si="9"/>
        <v>16793.4</v>
      </c>
      <c r="U41" s="62">
        <v>2.85</v>
      </c>
      <c r="V41" s="61">
        <v>0.98</v>
      </c>
      <c r="W41" s="61">
        <v>2.47</v>
      </c>
      <c r="X41" s="55">
        <f t="shared" si="10"/>
        <v>3.4206</v>
      </c>
      <c r="Y41" s="62">
        <v>1.125</v>
      </c>
      <c r="Z41" s="57">
        <v>0.5</v>
      </c>
      <c r="AA41" s="64">
        <f t="shared" si="11"/>
        <v>92089.117414125</v>
      </c>
    </row>
    <row r="42" customHeight="1" spans="1:27">
      <c r="A42" s="59">
        <v>4060</v>
      </c>
      <c r="B42" s="60">
        <v>0.59</v>
      </c>
      <c r="C42" s="61">
        <v>2.2</v>
      </c>
      <c r="D42" s="61">
        <v>1</v>
      </c>
      <c r="E42" s="61">
        <v>0</v>
      </c>
      <c r="F42" s="52">
        <f t="shared" si="6"/>
        <v>5269.88</v>
      </c>
      <c r="G42" s="62">
        <v>2.35</v>
      </c>
      <c r="H42" s="61">
        <v>0.98</v>
      </c>
      <c r="I42" s="61">
        <v>2.47</v>
      </c>
      <c r="J42" s="55">
        <f t="shared" si="7"/>
        <v>3.4206</v>
      </c>
      <c r="K42" s="62">
        <v>1.125</v>
      </c>
      <c r="L42" s="57">
        <v>0.5</v>
      </c>
      <c r="M42" s="64">
        <f t="shared" si="8"/>
        <v>23828.319051075</v>
      </c>
      <c r="O42" s="59">
        <v>4060</v>
      </c>
      <c r="P42" s="60">
        <v>0.59</v>
      </c>
      <c r="Q42" s="61">
        <v>2.2</v>
      </c>
      <c r="R42" s="61">
        <v>1</v>
      </c>
      <c r="S42" s="61">
        <v>1609</v>
      </c>
      <c r="T42" s="52">
        <f t="shared" si="9"/>
        <v>6878.88</v>
      </c>
      <c r="U42" s="62">
        <v>2.85</v>
      </c>
      <c r="V42" s="61">
        <v>0.98</v>
      </c>
      <c r="W42" s="61">
        <v>2.47</v>
      </c>
      <c r="X42" s="55">
        <f t="shared" si="10"/>
        <v>3.4206</v>
      </c>
      <c r="Y42" s="62">
        <v>1.125</v>
      </c>
      <c r="Z42" s="57">
        <v>0.5</v>
      </c>
      <c r="AA42" s="64">
        <f t="shared" si="11"/>
        <v>37721.3660127</v>
      </c>
    </row>
    <row r="43" customHeight="1" spans="1:27">
      <c r="A43" s="59">
        <v>4060</v>
      </c>
      <c r="B43" s="60">
        <v>0.8</v>
      </c>
      <c r="C43" s="61">
        <v>2.2</v>
      </c>
      <c r="D43" s="61">
        <v>1</v>
      </c>
      <c r="E43" s="61">
        <v>0</v>
      </c>
      <c r="F43" s="52">
        <f t="shared" si="6"/>
        <v>7145.6</v>
      </c>
      <c r="G43" s="62">
        <v>2.35</v>
      </c>
      <c r="H43" s="61">
        <v>0.98</v>
      </c>
      <c r="I43" s="61">
        <v>2.47</v>
      </c>
      <c r="J43" s="55">
        <f t="shared" si="7"/>
        <v>3.4206</v>
      </c>
      <c r="K43" s="62">
        <v>1.125</v>
      </c>
      <c r="L43" s="57">
        <v>0.5</v>
      </c>
      <c r="M43" s="64">
        <f t="shared" si="8"/>
        <v>32309.585154</v>
      </c>
      <c r="O43" s="59">
        <v>4060</v>
      </c>
      <c r="P43" s="60">
        <v>0.8</v>
      </c>
      <c r="Q43" s="61">
        <v>2.2</v>
      </c>
      <c r="R43" s="61">
        <v>1</v>
      </c>
      <c r="S43" s="61">
        <v>1609</v>
      </c>
      <c r="T43" s="52">
        <f t="shared" si="9"/>
        <v>8754.6</v>
      </c>
      <c r="U43" s="62">
        <v>2.85</v>
      </c>
      <c r="V43" s="61">
        <v>0.98</v>
      </c>
      <c r="W43" s="61">
        <v>2.47</v>
      </c>
      <c r="X43" s="55">
        <f t="shared" si="10"/>
        <v>3.4206</v>
      </c>
      <c r="Y43" s="62">
        <v>1.125</v>
      </c>
      <c r="Z43" s="57">
        <v>0.5</v>
      </c>
      <c r="AA43" s="64">
        <f t="shared" si="11"/>
        <v>48007.156818375</v>
      </c>
    </row>
    <row r="44" customHeight="1" spans="1:27">
      <c r="A44" s="59">
        <v>4060</v>
      </c>
      <c r="B44" s="60">
        <v>0.74</v>
      </c>
      <c r="C44" s="61">
        <v>2.2</v>
      </c>
      <c r="D44" s="61">
        <v>1</v>
      </c>
      <c r="E44" s="61">
        <v>0</v>
      </c>
      <c r="F44" s="52">
        <f t="shared" si="6"/>
        <v>6609.68</v>
      </c>
      <c r="G44" s="62">
        <v>2.35</v>
      </c>
      <c r="H44" s="61">
        <v>0.98</v>
      </c>
      <c r="I44" s="61">
        <v>2.47</v>
      </c>
      <c r="J44" s="55">
        <f t="shared" si="7"/>
        <v>3.4206</v>
      </c>
      <c r="K44" s="62">
        <v>1.125</v>
      </c>
      <c r="L44" s="57">
        <v>0.5</v>
      </c>
      <c r="M44" s="64">
        <f t="shared" si="8"/>
        <v>29886.36626745</v>
      </c>
      <c r="O44" s="59">
        <v>4060</v>
      </c>
      <c r="P44" s="60">
        <v>0.74</v>
      </c>
      <c r="Q44" s="61">
        <v>2.2</v>
      </c>
      <c r="R44" s="61">
        <v>1</v>
      </c>
      <c r="S44" s="61">
        <v>1609</v>
      </c>
      <c r="T44" s="52">
        <f t="shared" si="9"/>
        <v>8218.68</v>
      </c>
      <c r="U44" s="62">
        <v>2.85</v>
      </c>
      <c r="V44" s="61">
        <v>0.98</v>
      </c>
      <c r="W44" s="61">
        <v>2.47</v>
      </c>
      <c r="X44" s="55">
        <f t="shared" si="10"/>
        <v>3.4206</v>
      </c>
      <c r="Y44" s="62">
        <v>1.125</v>
      </c>
      <c r="Z44" s="57">
        <v>0.5</v>
      </c>
      <c r="AA44" s="64">
        <f t="shared" si="11"/>
        <v>45068.359445325</v>
      </c>
    </row>
    <row r="45" customHeight="1" spans="1:27">
      <c r="A45" s="59">
        <v>4060</v>
      </c>
      <c r="B45" s="60">
        <v>0.92</v>
      </c>
      <c r="C45" s="61">
        <v>2.2</v>
      </c>
      <c r="D45" s="61">
        <v>1</v>
      </c>
      <c r="E45" s="61">
        <v>0</v>
      </c>
      <c r="F45" s="52">
        <f t="shared" si="6"/>
        <v>8217.44</v>
      </c>
      <c r="G45" s="62">
        <v>2.35</v>
      </c>
      <c r="H45" s="61">
        <v>0.98</v>
      </c>
      <c r="I45" s="61">
        <v>2.47</v>
      </c>
      <c r="J45" s="55">
        <f t="shared" si="7"/>
        <v>3.4206</v>
      </c>
      <c r="K45" s="62">
        <v>1.125</v>
      </c>
      <c r="L45" s="57">
        <v>0.5</v>
      </c>
      <c r="M45" s="64">
        <f t="shared" si="8"/>
        <v>37156.0229271</v>
      </c>
      <c r="O45" s="59">
        <v>4060</v>
      </c>
      <c r="P45" s="60">
        <v>0.92</v>
      </c>
      <c r="Q45" s="61">
        <v>2.2</v>
      </c>
      <c r="R45" s="61">
        <v>1</v>
      </c>
      <c r="S45" s="61">
        <v>1609</v>
      </c>
      <c r="T45" s="52">
        <f t="shared" si="9"/>
        <v>9826.44</v>
      </c>
      <c r="U45" s="62">
        <v>2.85</v>
      </c>
      <c r="V45" s="61">
        <v>0.98</v>
      </c>
      <c r="W45" s="61">
        <v>2.47</v>
      </c>
      <c r="X45" s="55">
        <f t="shared" si="10"/>
        <v>3.4206</v>
      </c>
      <c r="Y45" s="62">
        <v>1.125</v>
      </c>
      <c r="Z45" s="57">
        <v>0.5</v>
      </c>
      <c r="AA45" s="64">
        <f t="shared" si="11"/>
        <v>53884.751564475</v>
      </c>
    </row>
    <row r="46" customHeight="1" spans="1:27">
      <c r="A46" s="59">
        <v>4060</v>
      </c>
      <c r="B46" s="65">
        <v>1.7</v>
      </c>
      <c r="C46" s="61">
        <v>2.2</v>
      </c>
      <c r="D46" s="61">
        <v>1</v>
      </c>
      <c r="E46" s="61">
        <v>0</v>
      </c>
      <c r="F46" s="52">
        <f t="shared" si="6"/>
        <v>15184.4</v>
      </c>
      <c r="G46" s="62">
        <v>2.35</v>
      </c>
      <c r="H46" s="61">
        <v>0.98</v>
      </c>
      <c r="I46" s="61">
        <v>2.47</v>
      </c>
      <c r="J46" s="55">
        <f t="shared" si="7"/>
        <v>3.4206</v>
      </c>
      <c r="K46" s="62">
        <v>1.125</v>
      </c>
      <c r="L46" s="57">
        <v>0.5</v>
      </c>
      <c r="M46" s="64">
        <f t="shared" si="8"/>
        <v>68657.86845225</v>
      </c>
      <c r="O46" s="59">
        <v>4060</v>
      </c>
      <c r="P46" s="65">
        <v>1.7</v>
      </c>
      <c r="Q46" s="61">
        <v>2.2</v>
      </c>
      <c r="R46" s="61">
        <v>1</v>
      </c>
      <c r="S46" s="61">
        <v>0</v>
      </c>
      <c r="T46" s="52">
        <f t="shared" si="9"/>
        <v>15184.4</v>
      </c>
      <c r="U46" s="62">
        <v>2.85</v>
      </c>
      <c r="V46" s="61">
        <v>0.98</v>
      </c>
      <c r="W46" s="61">
        <v>2.47</v>
      </c>
      <c r="X46" s="55">
        <f t="shared" si="10"/>
        <v>3.4206</v>
      </c>
      <c r="Y46" s="62">
        <v>1.125</v>
      </c>
      <c r="Z46" s="57">
        <v>0.5</v>
      </c>
      <c r="AA46" s="64">
        <f t="shared" si="11"/>
        <v>83265.92556975</v>
      </c>
    </row>
    <row r="47" customHeight="1" spans="1:27">
      <c r="A47" s="66">
        <v>2758</v>
      </c>
      <c r="B47" s="60">
        <v>0.59</v>
      </c>
      <c r="C47" s="61">
        <v>2.2</v>
      </c>
      <c r="D47" s="61">
        <v>1</v>
      </c>
      <c r="E47" s="61">
        <v>0</v>
      </c>
      <c r="F47" s="52">
        <f t="shared" si="6"/>
        <v>3579.884</v>
      </c>
      <c r="G47" s="62">
        <v>2.35</v>
      </c>
      <c r="H47" s="61">
        <v>0.98</v>
      </c>
      <c r="I47" s="61">
        <v>2.47</v>
      </c>
      <c r="J47" s="55">
        <f t="shared" si="7"/>
        <v>3.4206</v>
      </c>
      <c r="K47" s="62">
        <v>1.125</v>
      </c>
      <c r="L47" s="57">
        <v>0.5</v>
      </c>
      <c r="M47" s="64">
        <f t="shared" si="8"/>
        <v>16186.8236312475</v>
      </c>
      <c r="O47" s="66">
        <v>2758</v>
      </c>
      <c r="P47" s="60">
        <v>0.59</v>
      </c>
      <c r="Q47" s="61">
        <v>2.2</v>
      </c>
      <c r="R47" s="61">
        <v>1</v>
      </c>
      <c r="S47" s="61">
        <v>0</v>
      </c>
      <c r="T47" s="52">
        <f t="shared" si="9"/>
        <v>3579.884</v>
      </c>
      <c r="U47" s="62">
        <v>2.85</v>
      </c>
      <c r="V47" s="61">
        <v>0.98</v>
      </c>
      <c r="W47" s="61">
        <v>2.47</v>
      </c>
      <c r="X47" s="55">
        <f t="shared" si="10"/>
        <v>3.4206</v>
      </c>
      <c r="Y47" s="62">
        <v>1.125</v>
      </c>
      <c r="Z47" s="57">
        <v>0.5</v>
      </c>
      <c r="AA47" s="64">
        <f t="shared" si="11"/>
        <v>19630.8286591725</v>
      </c>
    </row>
    <row r="48" customHeight="1" spans="1:27">
      <c r="A48" s="66">
        <v>2758</v>
      </c>
      <c r="B48" s="51">
        <v>3.27</v>
      </c>
      <c r="C48" s="61">
        <v>1</v>
      </c>
      <c r="D48" s="61">
        <v>1</v>
      </c>
      <c r="E48" s="61">
        <v>0</v>
      </c>
      <c r="F48" s="52">
        <f t="shared" si="6"/>
        <v>9018.66</v>
      </c>
      <c r="G48" s="62">
        <v>2.05</v>
      </c>
      <c r="H48" s="61">
        <v>0.98</v>
      </c>
      <c r="I48" s="61">
        <v>2.47</v>
      </c>
      <c r="J48" s="55">
        <f t="shared" si="7"/>
        <v>3.4206</v>
      </c>
      <c r="K48" s="62">
        <v>1.125</v>
      </c>
      <c r="L48" s="57">
        <v>0.5</v>
      </c>
      <c r="M48" s="64">
        <f t="shared" si="8"/>
        <v>35573.0164941375</v>
      </c>
      <c r="O48" s="66">
        <v>2758</v>
      </c>
      <c r="P48" s="51">
        <v>3.27</v>
      </c>
      <c r="Q48" s="61">
        <v>1</v>
      </c>
      <c r="R48" s="61">
        <v>1</v>
      </c>
      <c r="S48" s="61">
        <v>0</v>
      </c>
      <c r="T48" s="52">
        <f t="shared" si="9"/>
        <v>9018.66</v>
      </c>
      <c r="U48" s="62">
        <v>2.55</v>
      </c>
      <c r="V48" s="61">
        <v>0.98</v>
      </c>
      <c r="W48" s="61">
        <v>2.47</v>
      </c>
      <c r="X48" s="55">
        <f t="shared" si="10"/>
        <v>3.4206</v>
      </c>
      <c r="Y48" s="62">
        <v>1.125</v>
      </c>
      <c r="Z48" s="57">
        <v>0.5</v>
      </c>
      <c r="AA48" s="64">
        <f t="shared" si="11"/>
        <v>44249.3619805125</v>
      </c>
    </row>
    <row r="49" customHeight="1" spans="1:27">
      <c r="A49" s="67">
        <f>SUM(M36:M48)</f>
        <v>527408.33520501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9"/>
      <c r="O49" s="67">
        <f>SUM(AA36:AA48)</f>
        <v>728962.41162681</v>
      </c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9"/>
    </row>
    <row r="50" customHeight="1" spans="1:27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9"/>
      <c r="O50" s="67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9"/>
    </row>
    <row r="51" customHeight="1" spans="1:27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2"/>
      <c r="O51" s="70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2"/>
    </row>
    <row r="52" customHeight="1" spans="1:27">
      <c r="A52" s="35" t="s">
        <v>6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7"/>
      <c r="O52" s="35" t="s">
        <v>6</v>
      </c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7"/>
    </row>
    <row r="53" customHeight="1" spans="1:27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40"/>
      <c r="O53" s="38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40"/>
    </row>
    <row r="54" customHeight="1" spans="1:27">
      <c r="A54" s="41" t="s">
        <v>10</v>
      </c>
      <c r="B54" s="42"/>
      <c r="C54" s="42"/>
      <c r="D54" s="42"/>
      <c r="E54" s="42"/>
      <c r="F54" s="43"/>
      <c r="G54" s="44" t="s">
        <v>11</v>
      </c>
      <c r="H54" s="45"/>
      <c r="I54" s="45"/>
      <c r="J54" s="46"/>
      <c r="K54" s="47" t="s">
        <v>12</v>
      </c>
      <c r="L54" s="48"/>
      <c r="M54" s="49" t="s">
        <v>13</v>
      </c>
      <c r="O54" s="41" t="s">
        <v>10</v>
      </c>
      <c r="P54" s="42"/>
      <c r="Q54" s="42"/>
      <c r="R54" s="42"/>
      <c r="S54" s="42"/>
      <c r="T54" s="43"/>
      <c r="U54" s="44" t="s">
        <v>11</v>
      </c>
      <c r="V54" s="45"/>
      <c r="W54" s="45"/>
      <c r="X54" s="46"/>
      <c r="Y54" s="47" t="s">
        <v>12</v>
      </c>
      <c r="Z54" s="48"/>
      <c r="AA54" s="49" t="s">
        <v>13</v>
      </c>
    </row>
    <row r="55" customHeight="1" spans="1:27">
      <c r="A55" s="50" t="s">
        <v>14</v>
      </c>
      <c r="B55" s="51" t="s">
        <v>15</v>
      </c>
      <c r="C55" s="51" t="s">
        <v>16</v>
      </c>
      <c r="D55" s="51" t="s">
        <v>17</v>
      </c>
      <c r="E55" s="51" t="s">
        <v>18</v>
      </c>
      <c r="F55" s="52" t="s">
        <v>10</v>
      </c>
      <c r="G55" s="53" t="s">
        <v>19</v>
      </c>
      <c r="H55" s="54" t="s">
        <v>20</v>
      </c>
      <c r="I55" s="54" t="s">
        <v>21</v>
      </c>
      <c r="J55" s="55" t="s">
        <v>22</v>
      </c>
      <c r="K55" s="56" t="s">
        <v>23</v>
      </c>
      <c r="L55" s="57" t="s">
        <v>24</v>
      </c>
      <c r="M55" s="58"/>
      <c r="O55" s="50" t="s">
        <v>14</v>
      </c>
      <c r="P55" s="51" t="s">
        <v>15</v>
      </c>
      <c r="Q55" s="51" t="s">
        <v>16</v>
      </c>
      <c r="R55" s="51" t="s">
        <v>17</v>
      </c>
      <c r="S55" s="51" t="s">
        <v>18</v>
      </c>
      <c r="T55" s="52" t="s">
        <v>10</v>
      </c>
      <c r="U55" s="53" t="s">
        <v>19</v>
      </c>
      <c r="V55" s="54" t="s">
        <v>20</v>
      </c>
      <c r="W55" s="54" t="s">
        <v>21</v>
      </c>
      <c r="X55" s="55" t="s">
        <v>22</v>
      </c>
      <c r="Y55" s="56" t="s">
        <v>23</v>
      </c>
      <c r="Z55" s="57" t="s">
        <v>24</v>
      </c>
      <c r="AA55" s="58"/>
    </row>
    <row r="56" customHeight="1" spans="1:27">
      <c r="A56" s="66">
        <v>2681</v>
      </c>
      <c r="B56" s="61">
        <v>2.14</v>
      </c>
      <c r="C56" s="61">
        <v>1</v>
      </c>
      <c r="D56" s="61">
        <v>1</v>
      </c>
      <c r="E56" s="61">
        <v>0</v>
      </c>
      <c r="F56" s="52">
        <f t="shared" ref="F56:F78" si="12">A56*B56*C56*D56+E56</f>
        <v>5737.34</v>
      </c>
      <c r="G56" s="62">
        <v>1.63</v>
      </c>
      <c r="H56" s="61">
        <v>0.98</v>
      </c>
      <c r="I56" s="61">
        <v>2.23</v>
      </c>
      <c r="J56" s="55">
        <f t="shared" ref="J56:J78" si="13">H56*I56+1</f>
        <v>3.1854</v>
      </c>
      <c r="K56" s="62">
        <v>1.125</v>
      </c>
      <c r="L56" s="57">
        <v>0.5</v>
      </c>
      <c r="M56" s="64">
        <f t="shared" ref="M56:M78" si="14">F56*G56*J56*K56*L56</f>
        <v>16756.5533752575</v>
      </c>
      <c r="O56" s="66">
        <v>2681</v>
      </c>
      <c r="P56" s="61">
        <v>2.14</v>
      </c>
      <c r="Q56" s="61">
        <v>1</v>
      </c>
      <c r="R56" s="61">
        <v>1</v>
      </c>
      <c r="S56" s="61">
        <v>0</v>
      </c>
      <c r="T56" s="52">
        <f t="shared" ref="T56:T78" si="15">O56*P56*Q56*R56+S56</f>
        <v>5737.34</v>
      </c>
      <c r="U56" s="62">
        <v>2.13</v>
      </c>
      <c r="V56" s="61">
        <v>0.98</v>
      </c>
      <c r="W56" s="61">
        <v>2.23</v>
      </c>
      <c r="X56" s="55">
        <f t="shared" ref="X56:X78" si="16">V56*W56+1</f>
        <v>3.1854</v>
      </c>
      <c r="Y56" s="62">
        <v>1.125</v>
      </c>
      <c r="Z56" s="57">
        <v>0.5</v>
      </c>
      <c r="AA56" s="64">
        <f t="shared" ref="AA56:AA78" si="17">T56*U56*X56*Y56*Z56</f>
        <v>21896.6004228825</v>
      </c>
    </row>
    <row r="57" customHeight="1" spans="1:27">
      <c r="A57" s="66">
        <v>2681</v>
      </c>
      <c r="B57" s="61">
        <v>1.74</v>
      </c>
      <c r="C57" s="61">
        <v>1</v>
      </c>
      <c r="D57" s="61">
        <v>1</v>
      </c>
      <c r="E57" s="61">
        <v>0</v>
      </c>
      <c r="F57" s="52">
        <f t="shared" si="12"/>
        <v>4664.94</v>
      </c>
      <c r="G57" s="62">
        <v>1.63</v>
      </c>
      <c r="H57" s="61">
        <v>0.98</v>
      </c>
      <c r="I57" s="61">
        <v>2.23</v>
      </c>
      <c r="J57" s="55">
        <f t="shared" si="13"/>
        <v>3.1854</v>
      </c>
      <c r="K57" s="62">
        <v>1.125</v>
      </c>
      <c r="L57" s="57">
        <v>0.5</v>
      </c>
      <c r="M57" s="64">
        <f t="shared" si="14"/>
        <v>13624.4873238075</v>
      </c>
      <c r="O57" s="66">
        <v>2681</v>
      </c>
      <c r="P57" s="61">
        <v>1.74</v>
      </c>
      <c r="Q57" s="61">
        <v>1</v>
      </c>
      <c r="R57" s="61">
        <v>1</v>
      </c>
      <c r="S57" s="61">
        <v>0</v>
      </c>
      <c r="T57" s="52">
        <f t="shared" si="15"/>
        <v>4664.94</v>
      </c>
      <c r="U57" s="62">
        <v>2.13</v>
      </c>
      <c r="V57" s="61">
        <v>0.98</v>
      </c>
      <c r="W57" s="61">
        <v>2.23</v>
      </c>
      <c r="X57" s="55">
        <f t="shared" si="16"/>
        <v>3.1854</v>
      </c>
      <c r="Y57" s="62">
        <v>1.125</v>
      </c>
      <c r="Z57" s="57">
        <v>0.5</v>
      </c>
      <c r="AA57" s="64">
        <f t="shared" si="17"/>
        <v>17803.7779139325</v>
      </c>
    </row>
    <row r="58" customHeight="1" spans="1:27">
      <c r="A58" s="66">
        <v>2681</v>
      </c>
      <c r="B58" s="61">
        <v>2.01</v>
      </c>
      <c r="C58" s="61">
        <v>1</v>
      </c>
      <c r="D58" s="61">
        <v>1</v>
      </c>
      <c r="E58" s="61">
        <v>0</v>
      </c>
      <c r="F58" s="52">
        <f t="shared" si="12"/>
        <v>5388.81</v>
      </c>
      <c r="G58" s="62">
        <v>1.63</v>
      </c>
      <c r="H58" s="61">
        <v>0.98</v>
      </c>
      <c r="I58" s="61">
        <v>2.23</v>
      </c>
      <c r="J58" s="55">
        <f t="shared" si="13"/>
        <v>3.1854</v>
      </c>
      <c r="K58" s="62">
        <v>1.125</v>
      </c>
      <c r="L58" s="57">
        <v>0.5</v>
      </c>
      <c r="M58" s="64">
        <f t="shared" si="14"/>
        <v>15738.6319085362</v>
      </c>
      <c r="O58" s="66">
        <v>2681</v>
      </c>
      <c r="P58" s="61">
        <v>2.01</v>
      </c>
      <c r="Q58" s="61">
        <v>1</v>
      </c>
      <c r="R58" s="61">
        <v>1</v>
      </c>
      <c r="S58" s="61">
        <v>0</v>
      </c>
      <c r="T58" s="52">
        <f t="shared" si="15"/>
        <v>5388.81</v>
      </c>
      <c r="U58" s="62">
        <v>2.13</v>
      </c>
      <c r="V58" s="61">
        <v>0.98</v>
      </c>
      <c r="W58" s="61">
        <v>2.23</v>
      </c>
      <c r="X58" s="55">
        <f t="shared" si="16"/>
        <v>3.1854</v>
      </c>
      <c r="Y58" s="62">
        <v>1.125</v>
      </c>
      <c r="Z58" s="57">
        <v>0.5</v>
      </c>
      <c r="AA58" s="64">
        <f t="shared" si="17"/>
        <v>20566.4331074737</v>
      </c>
    </row>
    <row r="59" customHeight="1" spans="1:27">
      <c r="A59" s="66">
        <v>2681</v>
      </c>
      <c r="B59" s="61">
        <v>1.7</v>
      </c>
      <c r="C59" s="61">
        <v>1.75</v>
      </c>
      <c r="D59" s="61">
        <v>1</v>
      </c>
      <c r="E59" s="61">
        <v>0</v>
      </c>
      <c r="F59" s="52">
        <f t="shared" si="12"/>
        <v>7975.975</v>
      </c>
      <c r="G59" s="62">
        <v>1.63</v>
      </c>
      <c r="H59" s="61">
        <v>0.98</v>
      </c>
      <c r="I59" s="61">
        <v>2.23</v>
      </c>
      <c r="J59" s="55">
        <f t="shared" si="13"/>
        <v>3.1854</v>
      </c>
      <c r="K59" s="62">
        <v>1.125</v>
      </c>
      <c r="L59" s="57">
        <v>0.5</v>
      </c>
      <c r="M59" s="64">
        <f t="shared" si="14"/>
        <v>23294.7412576594</v>
      </c>
      <c r="O59" s="66">
        <v>2681</v>
      </c>
      <c r="P59" s="61">
        <v>1.7</v>
      </c>
      <c r="Q59" s="61">
        <v>1.75</v>
      </c>
      <c r="R59" s="61">
        <v>1</v>
      </c>
      <c r="S59" s="61">
        <v>0</v>
      </c>
      <c r="T59" s="52">
        <f t="shared" si="15"/>
        <v>7975.975</v>
      </c>
      <c r="U59" s="62">
        <v>2.13</v>
      </c>
      <c r="V59" s="61">
        <v>0.98</v>
      </c>
      <c r="W59" s="61">
        <v>2.23</v>
      </c>
      <c r="X59" s="55">
        <f t="shared" si="16"/>
        <v>3.1854</v>
      </c>
      <c r="Y59" s="62">
        <v>1.125</v>
      </c>
      <c r="Z59" s="57">
        <v>0.5</v>
      </c>
      <c r="AA59" s="64">
        <f t="shared" si="17"/>
        <v>30440.3674103156</v>
      </c>
    </row>
    <row r="60" customHeight="1" spans="1:27">
      <c r="A60" s="66">
        <v>2681</v>
      </c>
      <c r="B60" s="61">
        <v>1.7</v>
      </c>
      <c r="C60" s="61">
        <v>1.75</v>
      </c>
      <c r="D60" s="61">
        <v>1</v>
      </c>
      <c r="E60" s="61">
        <v>0</v>
      </c>
      <c r="F60" s="52">
        <f t="shared" si="12"/>
        <v>7975.975</v>
      </c>
      <c r="G60" s="62">
        <v>1.63</v>
      </c>
      <c r="H60" s="61">
        <v>0.98</v>
      </c>
      <c r="I60" s="61">
        <v>2.23</v>
      </c>
      <c r="J60" s="55">
        <f t="shared" si="13"/>
        <v>3.1854</v>
      </c>
      <c r="K60" s="62">
        <v>1.325</v>
      </c>
      <c r="L60" s="57">
        <v>0.5</v>
      </c>
      <c r="M60" s="64">
        <f t="shared" si="14"/>
        <v>27436.0285923544</v>
      </c>
      <c r="O60" s="66">
        <v>2681</v>
      </c>
      <c r="P60" s="61">
        <v>1.7</v>
      </c>
      <c r="Q60" s="61">
        <v>1.75</v>
      </c>
      <c r="R60" s="61">
        <v>1</v>
      </c>
      <c r="S60" s="61">
        <v>0</v>
      </c>
      <c r="T60" s="52">
        <f t="shared" si="15"/>
        <v>7975.975</v>
      </c>
      <c r="U60" s="62">
        <v>2.13</v>
      </c>
      <c r="V60" s="61">
        <v>0.98</v>
      </c>
      <c r="W60" s="61">
        <v>2.23</v>
      </c>
      <c r="X60" s="55">
        <f t="shared" si="16"/>
        <v>3.1854</v>
      </c>
      <c r="Y60" s="62">
        <v>1.325</v>
      </c>
      <c r="Z60" s="57">
        <v>0.5</v>
      </c>
      <c r="AA60" s="64">
        <f t="shared" si="17"/>
        <v>35851.9882832606</v>
      </c>
    </row>
    <row r="61" customHeight="1" spans="1:27">
      <c r="A61" s="66">
        <v>2681</v>
      </c>
      <c r="B61" s="61">
        <v>1.7</v>
      </c>
      <c r="C61" s="61">
        <v>1.75</v>
      </c>
      <c r="D61" s="61">
        <v>1</v>
      </c>
      <c r="E61" s="61">
        <v>0</v>
      </c>
      <c r="F61" s="52">
        <f t="shared" si="12"/>
        <v>7975.975</v>
      </c>
      <c r="G61" s="62">
        <v>1.63</v>
      </c>
      <c r="H61" s="61">
        <v>0.98</v>
      </c>
      <c r="I61" s="61">
        <v>2.23</v>
      </c>
      <c r="J61" s="55">
        <f t="shared" si="13"/>
        <v>3.1854</v>
      </c>
      <c r="K61" s="62">
        <v>1.325</v>
      </c>
      <c r="L61" s="57">
        <v>0.5</v>
      </c>
      <c r="M61" s="64">
        <f t="shared" si="14"/>
        <v>27436.0285923544</v>
      </c>
      <c r="O61" s="66">
        <v>2681</v>
      </c>
      <c r="P61" s="61">
        <v>1.7</v>
      </c>
      <c r="Q61" s="61">
        <v>1.75</v>
      </c>
      <c r="R61" s="61">
        <v>1</v>
      </c>
      <c r="S61" s="61">
        <v>0</v>
      </c>
      <c r="T61" s="52">
        <f t="shared" si="15"/>
        <v>7975.975</v>
      </c>
      <c r="U61" s="62">
        <v>2.13</v>
      </c>
      <c r="V61" s="61">
        <v>0.98</v>
      </c>
      <c r="W61" s="61">
        <v>2.23</v>
      </c>
      <c r="X61" s="55">
        <f t="shared" si="16"/>
        <v>3.1854</v>
      </c>
      <c r="Y61" s="62">
        <v>1.325</v>
      </c>
      <c r="Z61" s="57">
        <v>0.5</v>
      </c>
      <c r="AA61" s="64">
        <f t="shared" si="17"/>
        <v>35851.9882832606</v>
      </c>
    </row>
    <row r="62" customHeight="1" spans="1:27">
      <c r="A62" s="66">
        <v>2681</v>
      </c>
      <c r="B62" s="61">
        <v>1.7</v>
      </c>
      <c r="C62" s="61">
        <v>1.75</v>
      </c>
      <c r="D62" s="61">
        <v>1</v>
      </c>
      <c r="E62" s="61">
        <v>0</v>
      </c>
      <c r="F62" s="52">
        <f t="shared" si="12"/>
        <v>7975.975</v>
      </c>
      <c r="G62" s="62">
        <v>1.63</v>
      </c>
      <c r="H62" s="61">
        <v>0.98</v>
      </c>
      <c r="I62" s="61">
        <v>2.23</v>
      </c>
      <c r="J62" s="55">
        <f t="shared" si="13"/>
        <v>3.1854</v>
      </c>
      <c r="K62" s="62">
        <v>1.325</v>
      </c>
      <c r="L62" s="57">
        <v>0.5</v>
      </c>
      <c r="M62" s="64">
        <f t="shared" si="14"/>
        <v>27436.0285923544</v>
      </c>
      <c r="O62" s="66">
        <v>2681</v>
      </c>
      <c r="P62" s="61">
        <v>1.7</v>
      </c>
      <c r="Q62" s="61">
        <v>1.75</v>
      </c>
      <c r="R62" s="61">
        <v>1</v>
      </c>
      <c r="S62" s="61">
        <v>0</v>
      </c>
      <c r="T62" s="52">
        <f t="shared" si="15"/>
        <v>7975.975</v>
      </c>
      <c r="U62" s="62">
        <v>2.13</v>
      </c>
      <c r="V62" s="61">
        <v>0.98</v>
      </c>
      <c r="W62" s="61">
        <v>2.23</v>
      </c>
      <c r="X62" s="55">
        <f t="shared" si="16"/>
        <v>3.1854</v>
      </c>
      <c r="Y62" s="62">
        <v>1.325</v>
      </c>
      <c r="Z62" s="57">
        <v>0.5</v>
      </c>
      <c r="AA62" s="64">
        <f t="shared" si="17"/>
        <v>35851.9882832606</v>
      </c>
    </row>
    <row r="63" customHeight="1" spans="1:27">
      <c r="A63" s="66">
        <v>2681</v>
      </c>
      <c r="B63" s="61">
        <v>1.7</v>
      </c>
      <c r="C63" s="61">
        <v>1.75</v>
      </c>
      <c r="D63" s="61">
        <v>1</v>
      </c>
      <c r="E63" s="61">
        <v>0</v>
      </c>
      <c r="F63" s="52">
        <f t="shared" si="12"/>
        <v>7975.975</v>
      </c>
      <c r="G63" s="62">
        <v>1.63</v>
      </c>
      <c r="H63" s="61">
        <v>0.98</v>
      </c>
      <c r="I63" s="61">
        <v>2.23</v>
      </c>
      <c r="J63" s="55">
        <f t="shared" si="13"/>
        <v>3.1854</v>
      </c>
      <c r="K63" s="62">
        <v>1.325</v>
      </c>
      <c r="L63" s="57">
        <v>0.5</v>
      </c>
      <c r="M63" s="64">
        <f t="shared" si="14"/>
        <v>27436.0285923544</v>
      </c>
      <c r="O63" s="66">
        <v>2681</v>
      </c>
      <c r="P63" s="61">
        <v>1.7</v>
      </c>
      <c r="Q63" s="61">
        <v>1.75</v>
      </c>
      <c r="R63" s="61">
        <v>1</v>
      </c>
      <c r="S63" s="61">
        <v>0</v>
      </c>
      <c r="T63" s="52">
        <f t="shared" si="15"/>
        <v>7975.975</v>
      </c>
      <c r="U63" s="62">
        <v>2.13</v>
      </c>
      <c r="V63" s="61">
        <v>0.98</v>
      </c>
      <c r="W63" s="61">
        <v>2.23</v>
      </c>
      <c r="X63" s="55">
        <f t="shared" si="16"/>
        <v>3.1854</v>
      </c>
      <c r="Y63" s="62">
        <v>1.325</v>
      </c>
      <c r="Z63" s="57">
        <v>0.5</v>
      </c>
      <c r="AA63" s="64">
        <f t="shared" si="17"/>
        <v>35851.9882832606</v>
      </c>
    </row>
    <row r="64" customHeight="1" spans="1:27">
      <c r="A64" s="66">
        <v>2681</v>
      </c>
      <c r="B64" s="61">
        <v>1.7</v>
      </c>
      <c r="C64" s="61">
        <v>1.75</v>
      </c>
      <c r="D64" s="61">
        <v>1</v>
      </c>
      <c r="E64" s="61">
        <v>0</v>
      </c>
      <c r="F64" s="52">
        <f t="shared" si="12"/>
        <v>7975.975</v>
      </c>
      <c r="G64" s="62">
        <v>1.63</v>
      </c>
      <c r="H64" s="61">
        <v>0.98</v>
      </c>
      <c r="I64" s="61">
        <v>2.23</v>
      </c>
      <c r="J64" s="55">
        <f t="shared" si="13"/>
        <v>3.1854</v>
      </c>
      <c r="K64" s="62">
        <v>1.325</v>
      </c>
      <c r="L64" s="57">
        <v>0.5</v>
      </c>
      <c r="M64" s="64">
        <f t="shared" si="14"/>
        <v>27436.0285923544</v>
      </c>
      <c r="O64" s="66">
        <v>2681</v>
      </c>
      <c r="P64" s="61">
        <v>1.7</v>
      </c>
      <c r="Q64" s="61">
        <v>1.75</v>
      </c>
      <c r="R64" s="61">
        <v>1</v>
      </c>
      <c r="S64" s="61">
        <v>0</v>
      </c>
      <c r="T64" s="52">
        <f t="shared" si="15"/>
        <v>7975.975</v>
      </c>
      <c r="U64" s="62">
        <v>2.13</v>
      </c>
      <c r="V64" s="61">
        <v>0.98</v>
      </c>
      <c r="W64" s="61">
        <v>2.23</v>
      </c>
      <c r="X64" s="55">
        <f t="shared" si="16"/>
        <v>3.1854</v>
      </c>
      <c r="Y64" s="62">
        <v>1.325</v>
      </c>
      <c r="Z64" s="57">
        <v>0.5</v>
      </c>
      <c r="AA64" s="64">
        <f t="shared" si="17"/>
        <v>35851.9882832606</v>
      </c>
    </row>
    <row r="65" customHeight="1" spans="1:27">
      <c r="A65" s="66">
        <v>2681</v>
      </c>
      <c r="B65" s="61">
        <v>1.7</v>
      </c>
      <c r="C65" s="61">
        <v>1.75</v>
      </c>
      <c r="D65" s="61">
        <v>1</v>
      </c>
      <c r="E65" s="61">
        <v>0</v>
      </c>
      <c r="F65" s="52">
        <f t="shared" si="12"/>
        <v>7975.975</v>
      </c>
      <c r="G65" s="62">
        <v>1.63</v>
      </c>
      <c r="H65" s="61">
        <v>0.98</v>
      </c>
      <c r="I65" s="61">
        <v>2.23</v>
      </c>
      <c r="J65" s="55">
        <f t="shared" si="13"/>
        <v>3.1854</v>
      </c>
      <c r="K65" s="62">
        <v>1.325</v>
      </c>
      <c r="L65" s="57">
        <v>0.5</v>
      </c>
      <c r="M65" s="64">
        <f t="shared" si="14"/>
        <v>27436.0285923544</v>
      </c>
      <c r="O65" s="66">
        <v>2681</v>
      </c>
      <c r="P65" s="61">
        <v>1.7</v>
      </c>
      <c r="Q65" s="61">
        <v>1.75</v>
      </c>
      <c r="R65" s="61">
        <v>1</v>
      </c>
      <c r="S65" s="61">
        <v>0</v>
      </c>
      <c r="T65" s="52">
        <f t="shared" si="15"/>
        <v>7975.975</v>
      </c>
      <c r="U65" s="62">
        <v>2.13</v>
      </c>
      <c r="V65" s="61">
        <v>0.98</v>
      </c>
      <c r="W65" s="61">
        <v>2.23</v>
      </c>
      <c r="X65" s="55">
        <f t="shared" si="16"/>
        <v>3.1854</v>
      </c>
      <c r="Y65" s="62">
        <v>1.325</v>
      </c>
      <c r="Z65" s="57">
        <v>0.5</v>
      </c>
      <c r="AA65" s="64">
        <f t="shared" si="17"/>
        <v>35851.9882832606</v>
      </c>
    </row>
    <row r="66" customHeight="1" spans="1:27">
      <c r="A66" s="66">
        <v>2681</v>
      </c>
      <c r="B66" s="61">
        <v>1.7</v>
      </c>
      <c r="C66" s="61">
        <v>1.75</v>
      </c>
      <c r="D66" s="61">
        <v>1</v>
      </c>
      <c r="E66" s="61">
        <v>0</v>
      </c>
      <c r="F66" s="52">
        <f t="shared" si="12"/>
        <v>7975.975</v>
      </c>
      <c r="G66" s="62">
        <v>1.63</v>
      </c>
      <c r="H66" s="61">
        <v>0.98</v>
      </c>
      <c r="I66" s="61">
        <v>2.23</v>
      </c>
      <c r="J66" s="55">
        <f t="shared" si="13"/>
        <v>3.1854</v>
      </c>
      <c r="K66" s="62">
        <v>1.325</v>
      </c>
      <c r="L66" s="57">
        <v>0.5</v>
      </c>
      <c r="M66" s="64">
        <f t="shared" si="14"/>
        <v>27436.0285923544</v>
      </c>
      <c r="O66" s="66">
        <v>2681</v>
      </c>
      <c r="P66" s="61">
        <v>1.7</v>
      </c>
      <c r="Q66" s="61">
        <v>1.75</v>
      </c>
      <c r="R66" s="61">
        <v>1</v>
      </c>
      <c r="S66" s="61">
        <v>0</v>
      </c>
      <c r="T66" s="52">
        <f t="shared" si="15"/>
        <v>7975.975</v>
      </c>
      <c r="U66" s="62">
        <v>2.13</v>
      </c>
      <c r="V66" s="61">
        <v>0.98</v>
      </c>
      <c r="W66" s="61">
        <v>2.23</v>
      </c>
      <c r="X66" s="55">
        <f t="shared" si="16"/>
        <v>3.1854</v>
      </c>
      <c r="Y66" s="62">
        <v>1.325</v>
      </c>
      <c r="Z66" s="57">
        <v>0.5</v>
      </c>
      <c r="AA66" s="64">
        <f t="shared" si="17"/>
        <v>35851.9882832606</v>
      </c>
    </row>
    <row r="67" customHeight="1" spans="1:27">
      <c r="A67" s="66">
        <v>2681</v>
      </c>
      <c r="B67" s="61">
        <v>1.7</v>
      </c>
      <c r="C67" s="61">
        <v>1.75</v>
      </c>
      <c r="D67" s="61">
        <v>1</v>
      </c>
      <c r="E67" s="61">
        <v>0</v>
      </c>
      <c r="F67" s="52">
        <f t="shared" si="12"/>
        <v>7975.975</v>
      </c>
      <c r="G67" s="62">
        <v>1.63</v>
      </c>
      <c r="H67" s="61">
        <v>0.98</v>
      </c>
      <c r="I67" s="61">
        <v>2.23</v>
      </c>
      <c r="J67" s="55">
        <f t="shared" si="13"/>
        <v>3.1854</v>
      </c>
      <c r="K67" s="62">
        <v>1.325</v>
      </c>
      <c r="L67" s="57">
        <v>0.5</v>
      </c>
      <c r="M67" s="64">
        <f t="shared" si="14"/>
        <v>27436.0285923544</v>
      </c>
      <c r="O67" s="66">
        <v>2681</v>
      </c>
      <c r="P67" s="61">
        <v>1.7</v>
      </c>
      <c r="Q67" s="61">
        <v>1.75</v>
      </c>
      <c r="R67" s="61">
        <v>1</v>
      </c>
      <c r="S67" s="61">
        <v>0</v>
      </c>
      <c r="T67" s="52">
        <f t="shared" si="15"/>
        <v>7975.975</v>
      </c>
      <c r="U67" s="62">
        <v>2.13</v>
      </c>
      <c r="V67" s="61">
        <v>0.98</v>
      </c>
      <c r="W67" s="61">
        <v>2.23</v>
      </c>
      <c r="X67" s="55">
        <f t="shared" si="16"/>
        <v>3.1854</v>
      </c>
      <c r="Y67" s="62">
        <v>1.325</v>
      </c>
      <c r="Z67" s="57">
        <v>0.5</v>
      </c>
      <c r="AA67" s="64">
        <f t="shared" si="17"/>
        <v>35851.9882832606</v>
      </c>
    </row>
    <row r="68" customHeight="1" spans="1:27">
      <c r="A68" s="66">
        <v>2681</v>
      </c>
      <c r="B68" s="61">
        <v>1.7</v>
      </c>
      <c r="C68" s="61">
        <v>1.75</v>
      </c>
      <c r="D68" s="61">
        <v>1</v>
      </c>
      <c r="E68" s="61">
        <v>0</v>
      </c>
      <c r="F68" s="52">
        <f t="shared" si="12"/>
        <v>7975.975</v>
      </c>
      <c r="G68" s="62">
        <v>1.63</v>
      </c>
      <c r="H68" s="61">
        <v>0.98</v>
      </c>
      <c r="I68" s="61">
        <v>2.23</v>
      </c>
      <c r="J68" s="55">
        <f t="shared" si="13"/>
        <v>3.1854</v>
      </c>
      <c r="K68" s="62">
        <v>1.325</v>
      </c>
      <c r="L68" s="57">
        <v>0.5</v>
      </c>
      <c r="M68" s="64">
        <f t="shared" si="14"/>
        <v>27436.0285923544</v>
      </c>
      <c r="O68" s="66">
        <v>2681</v>
      </c>
      <c r="P68" s="61">
        <v>1.7</v>
      </c>
      <c r="Q68" s="61">
        <v>1.75</v>
      </c>
      <c r="R68" s="61">
        <v>1</v>
      </c>
      <c r="S68" s="61">
        <v>0</v>
      </c>
      <c r="T68" s="52">
        <f t="shared" si="15"/>
        <v>7975.975</v>
      </c>
      <c r="U68" s="62">
        <v>2.13</v>
      </c>
      <c r="V68" s="61">
        <v>0.98</v>
      </c>
      <c r="W68" s="61">
        <v>2.23</v>
      </c>
      <c r="X68" s="55">
        <f t="shared" si="16"/>
        <v>3.1854</v>
      </c>
      <c r="Y68" s="62">
        <v>1.325</v>
      </c>
      <c r="Z68" s="57">
        <v>0.5</v>
      </c>
      <c r="AA68" s="64">
        <f t="shared" si="17"/>
        <v>35851.9882832606</v>
      </c>
    </row>
    <row r="69" customHeight="1" spans="1:27">
      <c r="A69" s="66">
        <v>2681</v>
      </c>
      <c r="B69" s="61">
        <v>1.7</v>
      </c>
      <c r="C69" s="61">
        <v>1</v>
      </c>
      <c r="D69" s="61">
        <v>1</v>
      </c>
      <c r="E69" s="61">
        <v>0</v>
      </c>
      <c r="F69" s="52">
        <f t="shared" si="12"/>
        <v>4557.7</v>
      </c>
      <c r="G69" s="62">
        <v>1.63</v>
      </c>
      <c r="H69" s="61">
        <v>0.9</v>
      </c>
      <c r="I69" s="61">
        <v>2.23</v>
      </c>
      <c r="J69" s="55">
        <f t="shared" si="13"/>
        <v>3.007</v>
      </c>
      <c r="K69" s="62">
        <v>1.325</v>
      </c>
      <c r="L69" s="57">
        <v>0.5</v>
      </c>
      <c r="M69" s="64">
        <f t="shared" si="14"/>
        <v>14799.6910865125</v>
      </c>
      <c r="O69" s="66">
        <v>2681</v>
      </c>
      <c r="P69" s="61">
        <v>1.7</v>
      </c>
      <c r="Q69" s="61">
        <v>1</v>
      </c>
      <c r="R69" s="61">
        <v>1</v>
      </c>
      <c r="S69" s="61">
        <v>0</v>
      </c>
      <c r="T69" s="52">
        <f t="shared" si="15"/>
        <v>4557.7</v>
      </c>
      <c r="U69" s="62">
        <v>2.13</v>
      </c>
      <c r="V69" s="61">
        <v>0.9</v>
      </c>
      <c r="W69" s="61">
        <v>2.23</v>
      </c>
      <c r="X69" s="55">
        <f t="shared" si="16"/>
        <v>3.007</v>
      </c>
      <c r="Y69" s="62">
        <v>1.325</v>
      </c>
      <c r="Z69" s="57">
        <v>0.5</v>
      </c>
      <c r="AA69" s="64">
        <f t="shared" si="17"/>
        <v>19339.4736283875</v>
      </c>
    </row>
    <row r="70" customHeight="1" spans="1:27">
      <c r="A70" s="66">
        <v>2681</v>
      </c>
      <c r="B70" s="61">
        <v>1.7</v>
      </c>
      <c r="C70" s="61">
        <v>1</v>
      </c>
      <c r="D70" s="61">
        <v>1</v>
      </c>
      <c r="E70" s="61">
        <v>0</v>
      </c>
      <c r="F70" s="52">
        <f t="shared" si="12"/>
        <v>4557.7</v>
      </c>
      <c r="G70" s="62">
        <v>1.63</v>
      </c>
      <c r="H70" s="61">
        <v>0.9</v>
      </c>
      <c r="I70" s="61">
        <v>2.23</v>
      </c>
      <c r="J70" s="55">
        <f t="shared" si="13"/>
        <v>3.007</v>
      </c>
      <c r="K70" s="62">
        <v>1.325</v>
      </c>
      <c r="L70" s="57">
        <v>0.5</v>
      </c>
      <c r="M70" s="64">
        <f t="shared" si="14"/>
        <v>14799.6910865125</v>
      </c>
      <c r="O70" s="66">
        <v>2681</v>
      </c>
      <c r="P70" s="61">
        <v>1.7</v>
      </c>
      <c r="Q70" s="61">
        <v>1</v>
      </c>
      <c r="R70" s="61">
        <v>1</v>
      </c>
      <c r="S70" s="61">
        <v>0</v>
      </c>
      <c r="T70" s="52">
        <f t="shared" si="15"/>
        <v>4557.7</v>
      </c>
      <c r="U70" s="62">
        <v>2.13</v>
      </c>
      <c r="V70" s="61">
        <v>0.9</v>
      </c>
      <c r="W70" s="61">
        <v>2.23</v>
      </c>
      <c r="X70" s="55">
        <f t="shared" si="16"/>
        <v>3.007</v>
      </c>
      <c r="Y70" s="62">
        <v>1.325</v>
      </c>
      <c r="Z70" s="57">
        <v>0.5</v>
      </c>
      <c r="AA70" s="64">
        <f t="shared" si="17"/>
        <v>19339.4736283875</v>
      </c>
    </row>
    <row r="71" customHeight="1" spans="1:27">
      <c r="A71" s="66">
        <v>2681</v>
      </c>
      <c r="B71" s="61">
        <v>1.7</v>
      </c>
      <c r="C71" s="61">
        <v>1</v>
      </c>
      <c r="D71" s="61">
        <v>1</v>
      </c>
      <c r="E71" s="61">
        <v>0</v>
      </c>
      <c r="F71" s="52">
        <f t="shared" si="12"/>
        <v>4557.7</v>
      </c>
      <c r="G71" s="62">
        <v>1.63</v>
      </c>
      <c r="H71" s="61">
        <v>0.9</v>
      </c>
      <c r="I71" s="61">
        <v>2.23</v>
      </c>
      <c r="J71" s="55">
        <f t="shared" si="13"/>
        <v>3.007</v>
      </c>
      <c r="K71" s="62">
        <v>1.325</v>
      </c>
      <c r="L71" s="57">
        <v>0.5</v>
      </c>
      <c r="M71" s="64">
        <f t="shared" si="14"/>
        <v>14799.6910865125</v>
      </c>
      <c r="O71" s="66">
        <v>2681</v>
      </c>
      <c r="P71" s="61">
        <v>1.7</v>
      </c>
      <c r="Q71" s="61">
        <v>1</v>
      </c>
      <c r="R71" s="61">
        <v>1</v>
      </c>
      <c r="S71" s="61">
        <v>0</v>
      </c>
      <c r="T71" s="52">
        <f t="shared" si="15"/>
        <v>4557.7</v>
      </c>
      <c r="U71" s="62">
        <v>2.13</v>
      </c>
      <c r="V71" s="61">
        <v>0.9</v>
      </c>
      <c r="W71" s="61">
        <v>2.23</v>
      </c>
      <c r="X71" s="55">
        <f t="shared" si="16"/>
        <v>3.007</v>
      </c>
      <c r="Y71" s="62">
        <v>1.325</v>
      </c>
      <c r="Z71" s="57">
        <v>0.5</v>
      </c>
      <c r="AA71" s="64">
        <f t="shared" si="17"/>
        <v>19339.4736283875</v>
      </c>
    </row>
    <row r="72" customHeight="1" spans="1:27">
      <c r="A72" s="66">
        <v>2681</v>
      </c>
      <c r="B72" s="61">
        <v>1.7</v>
      </c>
      <c r="C72" s="61">
        <v>1</v>
      </c>
      <c r="D72" s="61">
        <v>1</v>
      </c>
      <c r="E72" s="61">
        <v>0</v>
      </c>
      <c r="F72" s="52">
        <f t="shared" si="12"/>
        <v>4557.7</v>
      </c>
      <c r="G72" s="62">
        <v>1.63</v>
      </c>
      <c r="H72" s="61">
        <v>0.9</v>
      </c>
      <c r="I72" s="61">
        <v>2.23</v>
      </c>
      <c r="J72" s="55">
        <f t="shared" si="13"/>
        <v>3.007</v>
      </c>
      <c r="K72" s="62">
        <v>1.125</v>
      </c>
      <c r="L72" s="57">
        <v>0.5</v>
      </c>
      <c r="M72" s="64">
        <f t="shared" si="14"/>
        <v>12565.7754508125</v>
      </c>
      <c r="O72" s="66">
        <v>2681</v>
      </c>
      <c r="P72" s="61">
        <v>1.7</v>
      </c>
      <c r="Q72" s="61">
        <v>1</v>
      </c>
      <c r="R72" s="61">
        <v>1</v>
      </c>
      <c r="S72" s="61">
        <v>0</v>
      </c>
      <c r="T72" s="52">
        <f t="shared" si="15"/>
        <v>4557.7</v>
      </c>
      <c r="U72" s="62">
        <v>2.13</v>
      </c>
      <c r="V72" s="61">
        <v>0.9</v>
      </c>
      <c r="W72" s="61">
        <v>2.23</v>
      </c>
      <c r="X72" s="55">
        <f t="shared" si="16"/>
        <v>3.007</v>
      </c>
      <c r="Y72" s="62">
        <v>1.125</v>
      </c>
      <c r="Z72" s="57">
        <v>0.5</v>
      </c>
      <c r="AA72" s="64">
        <f t="shared" si="17"/>
        <v>16420.3077976875</v>
      </c>
    </row>
    <row r="73" customHeight="1" spans="1:27">
      <c r="A73" s="66">
        <v>2681</v>
      </c>
      <c r="B73" s="61">
        <v>1.7</v>
      </c>
      <c r="C73" s="61">
        <v>1</v>
      </c>
      <c r="D73" s="61">
        <v>1</v>
      </c>
      <c r="E73" s="61">
        <v>0</v>
      </c>
      <c r="F73" s="52">
        <f t="shared" si="12"/>
        <v>4557.7</v>
      </c>
      <c r="G73" s="62">
        <v>1.63</v>
      </c>
      <c r="H73" s="61">
        <v>0.9</v>
      </c>
      <c r="I73" s="61">
        <v>2.23</v>
      </c>
      <c r="J73" s="55">
        <f t="shared" si="13"/>
        <v>3.007</v>
      </c>
      <c r="K73" s="62">
        <v>1.125</v>
      </c>
      <c r="L73" s="57">
        <v>0.5</v>
      </c>
      <c r="M73" s="64">
        <f t="shared" si="14"/>
        <v>12565.7754508125</v>
      </c>
      <c r="O73" s="66">
        <v>2681</v>
      </c>
      <c r="P73" s="61">
        <v>1.7</v>
      </c>
      <c r="Q73" s="61">
        <v>1</v>
      </c>
      <c r="R73" s="61">
        <v>1</v>
      </c>
      <c r="S73" s="61">
        <v>0</v>
      </c>
      <c r="T73" s="52">
        <f t="shared" si="15"/>
        <v>4557.7</v>
      </c>
      <c r="U73" s="62">
        <v>2.13</v>
      </c>
      <c r="V73" s="61">
        <v>0.9</v>
      </c>
      <c r="W73" s="61">
        <v>2.23</v>
      </c>
      <c r="X73" s="55">
        <f t="shared" si="16"/>
        <v>3.007</v>
      </c>
      <c r="Y73" s="62">
        <v>1.125</v>
      </c>
      <c r="Z73" s="57">
        <v>0.5</v>
      </c>
      <c r="AA73" s="64">
        <f t="shared" si="17"/>
        <v>16420.3077976875</v>
      </c>
    </row>
    <row r="74" customHeight="1" spans="1:27">
      <c r="A74" s="66">
        <v>2681</v>
      </c>
      <c r="B74" s="61">
        <v>1.7</v>
      </c>
      <c r="C74" s="61">
        <v>1</v>
      </c>
      <c r="D74" s="61">
        <v>1</v>
      </c>
      <c r="E74" s="61">
        <v>0</v>
      </c>
      <c r="F74" s="52">
        <f t="shared" si="12"/>
        <v>4557.7</v>
      </c>
      <c r="G74" s="62">
        <v>1.63</v>
      </c>
      <c r="H74" s="61">
        <v>0.9</v>
      </c>
      <c r="I74" s="61">
        <v>2.23</v>
      </c>
      <c r="J74" s="55">
        <f t="shared" si="13"/>
        <v>3.007</v>
      </c>
      <c r="K74" s="62">
        <v>1.125</v>
      </c>
      <c r="L74" s="57">
        <v>0.5</v>
      </c>
      <c r="M74" s="64">
        <f t="shared" si="14"/>
        <v>12565.7754508125</v>
      </c>
      <c r="O74" s="66">
        <v>2681</v>
      </c>
      <c r="P74" s="61">
        <v>1.7</v>
      </c>
      <c r="Q74" s="61">
        <v>1</v>
      </c>
      <c r="R74" s="61">
        <v>1</v>
      </c>
      <c r="S74" s="61">
        <v>0</v>
      </c>
      <c r="T74" s="52">
        <f t="shared" si="15"/>
        <v>4557.7</v>
      </c>
      <c r="U74" s="62">
        <v>2.13</v>
      </c>
      <c r="V74" s="61">
        <v>0.9</v>
      </c>
      <c r="W74" s="61">
        <v>2.23</v>
      </c>
      <c r="X74" s="55">
        <f t="shared" si="16"/>
        <v>3.007</v>
      </c>
      <c r="Y74" s="62">
        <v>1.125</v>
      </c>
      <c r="Z74" s="57">
        <v>0.5</v>
      </c>
      <c r="AA74" s="64">
        <f t="shared" si="17"/>
        <v>16420.3077976875</v>
      </c>
    </row>
    <row r="75" customHeight="1" spans="1:27">
      <c r="A75" s="66">
        <v>2681</v>
      </c>
      <c r="B75" s="61">
        <v>1.7</v>
      </c>
      <c r="C75" s="61">
        <v>1</v>
      </c>
      <c r="D75" s="61">
        <v>1</v>
      </c>
      <c r="E75" s="61">
        <v>0</v>
      </c>
      <c r="F75" s="52">
        <f t="shared" si="12"/>
        <v>4557.7</v>
      </c>
      <c r="G75" s="62">
        <v>1.63</v>
      </c>
      <c r="H75" s="61">
        <v>0.9</v>
      </c>
      <c r="I75" s="61">
        <v>2.23</v>
      </c>
      <c r="J75" s="55">
        <f t="shared" si="13"/>
        <v>3.007</v>
      </c>
      <c r="K75" s="62">
        <v>1.125</v>
      </c>
      <c r="L75" s="57">
        <v>0.5</v>
      </c>
      <c r="M75" s="64">
        <f t="shared" si="14"/>
        <v>12565.7754508125</v>
      </c>
      <c r="O75" s="66">
        <v>2681</v>
      </c>
      <c r="P75" s="61">
        <v>1.7</v>
      </c>
      <c r="Q75" s="61">
        <v>1</v>
      </c>
      <c r="R75" s="61">
        <v>1</v>
      </c>
      <c r="S75" s="61">
        <v>0</v>
      </c>
      <c r="T75" s="52">
        <f t="shared" si="15"/>
        <v>4557.7</v>
      </c>
      <c r="U75" s="62">
        <v>2.13</v>
      </c>
      <c r="V75" s="61">
        <v>0.9</v>
      </c>
      <c r="W75" s="61">
        <v>2.23</v>
      </c>
      <c r="X75" s="55">
        <f t="shared" si="16"/>
        <v>3.007</v>
      </c>
      <c r="Y75" s="62">
        <v>1.125</v>
      </c>
      <c r="Z75" s="57">
        <v>0.5</v>
      </c>
      <c r="AA75" s="64">
        <f t="shared" si="17"/>
        <v>16420.3077976875</v>
      </c>
    </row>
    <row r="76" customHeight="1" spans="1:27">
      <c r="A76" s="66">
        <v>2681</v>
      </c>
      <c r="B76" s="61">
        <v>1.7</v>
      </c>
      <c r="C76" s="61">
        <v>1</v>
      </c>
      <c r="D76" s="61">
        <v>1</v>
      </c>
      <c r="E76" s="61">
        <v>0</v>
      </c>
      <c r="F76" s="52">
        <f t="shared" si="12"/>
        <v>4557.7</v>
      </c>
      <c r="G76" s="62">
        <v>1.63</v>
      </c>
      <c r="H76" s="61">
        <v>0.9</v>
      </c>
      <c r="I76" s="61">
        <v>2.23</v>
      </c>
      <c r="J76" s="55">
        <f t="shared" si="13"/>
        <v>3.007</v>
      </c>
      <c r="K76" s="62">
        <v>1.125</v>
      </c>
      <c r="L76" s="57">
        <v>0.5</v>
      </c>
      <c r="M76" s="64">
        <f t="shared" si="14"/>
        <v>12565.7754508125</v>
      </c>
      <c r="O76" s="66">
        <v>2681</v>
      </c>
      <c r="P76" s="61">
        <v>1.7</v>
      </c>
      <c r="Q76" s="61">
        <v>1</v>
      </c>
      <c r="R76" s="61">
        <v>1</v>
      </c>
      <c r="S76" s="61">
        <v>0</v>
      </c>
      <c r="T76" s="52">
        <f t="shared" si="15"/>
        <v>4557.7</v>
      </c>
      <c r="U76" s="62">
        <v>2.13</v>
      </c>
      <c r="V76" s="61">
        <v>0.9</v>
      </c>
      <c r="W76" s="61">
        <v>2.23</v>
      </c>
      <c r="X76" s="55">
        <f t="shared" si="16"/>
        <v>3.007</v>
      </c>
      <c r="Y76" s="62">
        <v>1.125</v>
      </c>
      <c r="Z76" s="57">
        <v>0.5</v>
      </c>
      <c r="AA76" s="64">
        <f t="shared" si="17"/>
        <v>16420.3077976875</v>
      </c>
    </row>
    <row r="77" customHeight="1" spans="1:27">
      <c r="A77" s="66">
        <v>2681</v>
      </c>
      <c r="B77" s="61">
        <v>1.7</v>
      </c>
      <c r="C77" s="61">
        <v>1</v>
      </c>
      <c r="D77" s="61">
        <v>1</v>
      </c>
      <c r="E77" s="61">
        <v>0</v>
      </c>
      <c r="F77" s="52">
        <f t="shared" si="12"/>
        <v>4557.7</v>
      </c>
      <c r="G77" s="62">
        <v>1.63</v>
      </c>
      <c r="H77" s="61">
        <v>0.9</v>
      </c>
      <c r="I77" s="61">
        <v>2.23</v>
      </c>
      <c r="J77" s="55">
        <f t="shared" si="13"/>
        <v>3.007</v>
      </c>
      <c r="K77" s="62">
        <v>1.125</v>
      </c>
      <c r="L77" s="57">
        <v>0.5</v>
      </c>
      <c r="M77" s="64">
        <f t="shared" si="14"/>
        <v>12565.7754508125</v>
      </c>
      <c r="O77" s="66">
        <v>2681</v>
      </c>
      <c r="P77" s="61">
        <v>1.7</v>
      </c>
      <c r="Q77" s="61">
        <v>1</v>
      </c>
      <c r="R77" s="61">
        <v>1</v>
      </c>
      <c r="S77" s="61">
        <v>0</v>
      </c>
      <c r="T77" s="52">
        <f t="shared" si="15"/>
        <v>4557.7</v>
      </c>
      <c r="U77" s="62">
        <v>2.13</v>
      </c>
      <c r="V77" s="61">
        <v>0.9</v>
      </c>
      <c r="W77" s="61">
        <v>2.23</v>
      </c>
      <c r="X77" s="55">
        <f t="shared" si="16"/>
        <v>3.007</v>
      </c>
      <c r="Y77" s="62">
        <v>1.125</v>
      </c>
      <c r="Z77" s="57">
        <v>0.5</v>
      </c>
      <c r="AA77" s="64">
        <f t="shared" si="17"/>
        <v>16420.3077976875</v>
      </c>
    </row>
    <row r="78" customHeight="1" spans="1:27">
      <c r="A78" s="66">
        <v>2681</v>
      </c>
      <c r="B78" s="61">
        <v>1.7</v>
      </c>
      <c r="C78" s="61">
        <v>1</v>
      </c>
      <c r="D78" s="61">
        <v>1</v>
      </c>
      <c r="E78" s="61">
        <v>0</v>
      </c>
      <c r="F78" s="52">
        <f t="shared" si="12"/>
        <v>4557.7</v>
      </c>
      <c r="G78" s="62">
        <v>1.63</v>
      </c>
      <c r="H78" s="61">
        <v>0.9</v>
      </c>
      <c r="I78" s="61">
        <v>2.23</v>
      </c>
      <c r="J78" s="55">
        <f t="shared" si="13"/>
        <v>3.007</v>
      </c>
      <c r="K78" s="62">
        <v>1.125</v>
      </c>
      <c r="L78" s="57">
        <v>0.5</v>
      </c>
      <c r="M78" s="64">
        <f t="shared" si="14"/>
        <v>12565.7754508125</v>
      </c>
      <c r="O78" s="66">
        <v>2681</v>
      </c>
      <c r="P78" s="61">
        <v>1.7</v>
      </c>
      <c r="Q78" s="61">
        <v>1</v>
      </c>
      <c r="R78" s="61">
        <v>1</v>
      </c>
      <c r="S78" s="61">
        <v>0</v>
      </c>
      <c r="T78" s="52">
        <f t="shared" si="15"/>
        <v>4557.7</v>
      </c>
      <c r="U78" s="62">
        <v>2.13</v>
      </c>
      <c r="V78" s="61">
        <v>0.9</v>
      </c>
      <c r="W78" s="61">
        <v>2.23</v>
      </c>
      <c r="X78" s="55">
        <f t="shared" si="16"/>
        <v>3.007</v>
      </c>
      <c r="Y78" s="62">
        <v>1.125</v>
      </c>
      <c r="Z78" s="57">
        <v>0.5</v>
      </c>
      <c r="AA78" s="64">
        <f t="shared" si="17"/>
        <v>16420.3077976875</v>
      </c>
    </row>
    <row r="79" customHeight="1" spans="1:27">
      <c r="A79" s="67">
        <f>SUM(M56:M78)</f>
        <v>448698.172611675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9"/>
      <c r="O79" s="67">
        <f>SUM(AA56:AA78)</f>
        <v>586335.648872925</v>
      </c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9"/>
    </row>
    <row r="80" customHeight="1" spans="1:27">
      <c r="A80" s="67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9"/>
      <c r="O80" s="67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9"/>
    </row>
    <row r="81" customHeight="1" spans="1:27">
      <c r="A81" s="70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2"/>
      <c r="O81" s="70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2"/>
    </row>
    <row r="82" customHeight="1" spans="1:27">
      <c r="A82" s="35" t="s">
        <v>8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7"/>
      <c r="O82" s="35" t="s">
        <v>8</v>
      </c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7"/>
    </row>
    <row r="83" customHeight="1" spans="1:27">
      <c r="A83" s="3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40"/>
      <c r="O83" s="38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40"/>
    </row>
    <row r="84" customHeight="1" spans="1:27">
      <c r="A84" s="41" t="s">
        <v>10</v>
      </c>
      <c r="B84" s="42"/>
      <c r="C84" s="42"/>
      <c r="D84" s="42"/>
      <c r="E84" s="42"/>
      <c r="F84" s="43"/>
      <c r="G84" s="44" t="s">
        <v>11</v>
      </c>
      <c r="H84" s="45"/>
      <c r="I84" s="45"/>
      <c r="J84" s="46"/>
      <c r="K84" s="47" t="s">
        <v>12</v>
      </c>
      <c r="L84" s="48"/>
      <c r="M84" s="49" t="s">
        <v>13</v>
      </c>
      <c r="O84" s="41" t="s">
        <v>10</v>
      </c>
      <c r="P84" s="42"/>
      <c r="Q84" s="42"/>
      <c r="R84" s="42"/>
      <c r="S84" s="42"/>
      <c r="T84" s="43"/>
      <c r="U84" s="44" t="s">
        <v>11</v>
      </c>
      <c r="V84" s="45"/>
      <c r="W84" s="45"/>
      <c r="X84" s="46"/>
      <c r="Y84" s="47" t="s">
        <v>12</v>
      </c>
      <c r="Z84" s="48"/>
      <c r="AA84" s="49" t="s">
        <v>13</v>
      </c>
    </row>
    <row r="85" customHeight="1" spans="1:27">
      <c r="A85" s="50" t="s">
        <v>14</v>
      </c>
      <c r="B85" s="51" t="s">
        <v>15</v>
      </c>
      <c r="C85" s="51" t="s">
        <v>16</v>
      </c>
      <c r="D85" s="51" t="s">
        <v>17</v>
      </c>
      <c r="E85" s="51" t="s">
        <v>18</v>
      </c>
      <c r="F85" s="52" t="s">
        <v>10</v>
      </c>
      <c r="G85" s="53" t="s">
        <v>19</v>
      </c>
      <c r="H85" s="54" t="s">
        <v>20</v>
      </c>
      <c r="I85" s="54" t="s">
        <v>21</v>
      </c>
      <c r="J85" s="55" t="s">
        <v>22</v>
      </c>
      <c r="K85" s="56" t="s">
        <v>23</v>
      </c>
      <c r="L85" s="57" t="s">
        <v>24</v>
      </c>
      <c r="M85" s="58"/>
      <c r="O85" s="50" t="s">
        <v>14</v>
      </c>
      <c r="P85" s="51" t="s">
        <v>15</v>
      </c>
      <c r="Q85" s="51" t="s">
        <v>16</v>
      </c>
      <c r="R85" s="51" t="s">
        <v>17</v>
      </c>
      <c r="S85" s="51" t="s">
        <v>18</v>
      </c>
      <c r="T85" s="52" t="s">
        <v>10</v>
      </c>
      <c r="U85" s="53" t="s">
        <v>19</v>
      </c>
      <c r="V85" s="54" t="s">
        <v>20</v>
      </c>
      <c r="W85" s="54" t="s">
        <v>21</v>
      </c>
      <c r="X85" s="55" t="s">
        <v>22</v>
      </c>
      <c r="Y85" s="56" t="s">
        <v>23</v>
      </c>
      <c r="Z85" s="57" t="s">
        <v>24</v>
      </c>
      <c r="AA85" s="58"/>
    </row>
    <row r="86" customHeight="1" spans="1:27">
      <c r="A86" s="66">
        <v>2556</v>
      </c>
      <c r="B86" s="61">
        <v>4.97</v>
      </c>
      <c r="C86" s="61">
        <v>1</v>
      </c>
      <c r="D86" s="61">
        <v>1</v>
      </c>
      <c r="E86" s="61">
        <v>0</v>
      </c>
      <c r="F86" s="52">
        <f t="shared" ref="F86:F106" si="18">A86*B86*C86*D86+E86</f>
        <v>12703.32</v>
      </c>
      <c r="G86" s="62">
        <v>1.15</v>
      </c>
      <c r="H86" s="61">
        <v>0.76</v>
      </c>
      <c r="I86" s="61">
        <v>1.54</v>
      </c>
      <c r="J86" s="55">
        <f t="shared" ref="J86:J106" si="19">H86*I86+1</f>
        <v>2.1704</v>
      </c>
      <c r="K86" s="62">
        <v>1.125</v>
      </c>
      <c r="L86" s="57">
        <v>0.5</v>
      </c>
      <c r="M86" s="64">
        <f t="shared" ref="M86:M106" si="20">F86*G86*J86*K86*L86</f>
        <v>17835.1754553</v>
      </c>
      <c r="O86" s="66">
        <v>2556</v>
      </c>
      <c r="P86" s="61">
        <v>4.97</v>
      </c>
      <c r="Q86" s="61">
        <v>1</v>
      </c>
      <c r="R86" s="61">
        <v>1</v>
      </c>
      <c r="S86" s="61">
        <v>0</v>
      </c>
      <c r="T86" s="52">
        <f t="shared" ref="T86:T106" si="21">O86*P86*Q86*R86+S86</f>
        <v>12703.32</v>
      </c>
      <c r="U86" s="62">
        <v>1.65</v>
      </c>
      <c r="V86" s="61">
        <v>0.76</v>
      </c>
      <c r="W86" s="61">
        <v>1.54</v>
      </c>
      <c r="X86" s="55">
        <f t="shared" ref="X86:X106" si="22">V86*W86+1</f>
        <v>2.1704</v>
      </c>
      <c r="Y86" s="62">
        <v>1.125</v>
      </c>
      <c r="Z86" s="57">
        <v>0.5</v>
      </c>
      <c r="AA86" s="64">
        <f t="shared" ref="AA86:AA106" si="23">T86*U86*X86*Y86*Z86</f>
        <v>25589.5995663</v>
      </c>
    </row>
    <row r="87" customHeight="1" spans="1:27">
      <c r="A87" s="66">
        <v>2556</v>
      </c>
      <c r="B87" s="61">
        <f t="shared" ref="B87:B106" si="24">0.677+0.338</f>
        <v>1.015</v>
      </c>
      <c r="C87" s="61">
        <v>1.35</v>
      </c>
      <c r="D87" s="61">
        <v>1</v>
      </c>
      <c r="E87" s="61">
        <v>0</v>
      </c>
      <c r="F87" s="52">
        <f t="shared" si="18"/>
        <v>3502.359</v>
      </c>
      <c r="G87" s="62">
        <v>1.15</v>
      </c>
      <c r="H87" s="61">
        <v>0.76</v>
      </c>
      <c r="I87" s="61">
        <v>1.54</v>
      </c>
      <c r="J87" s="55">
        <f t="shared" si="19"/>
        <v>2.1704</v>
      </c>
      <c r="K87" s="62">
        <v>1.125</v>
      </c>
      <c r="L87" s="57">
        <v>0.5</v>
      </c>
      <c r="M87" s="64">
        <f t="shared" si="20"/>
        <v>4917.2332329225</v>
      </c>
      <c r="O87" s="66">
        <v>2556</v>
      </c>
      <c r="P87" s="61">
        <f t="shared" ref="P87:P106" si="25">0.677+0.338</f>
        <v>1.015</v>
      </c>
      <c r="Q87" s="61">
        <v>1.35</v>
      </c>
      <c r="R87" s="61">
        <v>1</v>
      </c>
      <c r="S87" s="61">
        <v>0</v>
      </c>
      <c r="T87" s="52">
        <f t="shared" si="21"/>
        <v>3502.359</v>
      </c>
      <c r="U87" s="62">
        <v>1.65</v>
      </c>
      <c r="V87" s="61">
        <v>0.76</v>
      </c>
      <c r="W87" s="61">
        <v>1.54</v>
      </c>
      <c r="X87" s="55">
        <f t="shared" si="22"/>
        <v>2.1704</v>
      </c>
      <c r="Y87" s="62">
        <v>1.125</v>
      </c>
      <c r="Z87" s="57">
        <v>0.5</v>
      </c>
      <c r="AA87" s="64">
        <f t="shared" si="23"/>
        <v>7055.1607254975</v>
      </c>
    </row>
    <row r="88" customHeight="1" spans="1:27">
      <c r="A88" s="66">
        <v>2556</v>
      </c>
      <c r="B88" s="61">
        <f t="shared" si="24"/>
        <v>1.015</v>
      </c>
      <c r="C88" s="61">
        <v>1.35</v>
      </c>
      <c r="D88" s="61">
        <v>1</v>
      </c>
      <c r="E88" s="61">
        <v>0</v>
      </c>
      <c r="F88" s="52">
        <f t="shared" si="18"/>
        <v>3502.359</v>
      </c>
      <c r="G88" s="62">
        <v>1.15</v>
      </c>
      <c r="H88" s="61">
        <v>0.76</v>
      </c>
      <c r="I88" s="61">
        <v>1.54</v>
      </c>
      <c r="J88" s="55">
        <f t="shared" si="19"/>
        <v>2.1704</v>
      </c>
      <c r="K88" s="62">
        <v>1.125</v>
      </c>
      <c r="L88" s="57">
        <v>0.5</v>
      </c>
      <c r="M88" s="64">
        <f t="shared" si="20"/>
        <v>4917.2332329225</v>
      </c>
      <c r="O88" s="66">
        <v>2556</v>
      </c>
      <c r="P88" s="61">
        <f t="shared" si="25"/>
        <v>1.015</v>
      </c>
      <c r="Q88" s="61">
        <v>1.35</v>
      </c>
      <c r="R88" s="61">
        <v>1</v>
      </c>
      <c r="S88" s="61">
        <v>0</v>
      </c>
      <c r="T88" s="52">
        <f t="shared" si="21"/>
        <v>3502.359</v>
      </c>
      <c r="U88" s="62">
        <v>1.65</v>
      </c>
      <c r="V88" s="61">
        <v>0.76</v>
      </c>
      <c r="W88" s="61">
        <v>1.54</v>
      </c>
      <c r="X88" s="55">
        <f t="shared" si="22"/>
        <v>2.1704</v>
      </c>
      <c r="Y88" s="62">
        <v>1.125</v>
      </c>
      <c r="Z88" s="57">
        <v>0.5</v>
      </c>
      <c r="AA88" s="64">
        <f t="shared" si="23"/>
        <v>7055.1607254975</v>
      </c>
    </row>
    <row r="89" customHeight="1" spans="1:27">
      <c r="A89" s="66">
        <v>2556</v>
      </c>
      <c r="B89" s="61">
        <f t="shared" si="24"/>
        <v>1.015</v>
      </c>
      <c r="C89" s="61">
        <v>1.35</v>
      </c>
      <c r="D89" s="61">
        <v>1</v>
      </c>
      <c r="E89" s="61">
        <v>0</v>
      </c>
      <c r="F89" s="52">
        <f t="shared" si="18"/>
        <v>3502.359</v>
      </c>
      <c r="G89" s="62">
        <v>1.15</v>
      </c>
      <c r="H89" s="61">
        <v>0.76</v>
      </c>
      <c r="I89" s="61">
        <v>1.54</v>
      </c>
      <c r="J89" s="55">
        <f t="shared" si="19"/>
        <v>2.1704</v>
      </c>
      <c r="K89" s="62">
        <v>1.125</v>
      </c>
      <c r="L89" s="57">
        <v>0.5</v>
      </c>
      <c r="M89" s="64">
        <f t="shared" si="20"/>
        <v>4917.2332329225</v>
      </c>
      <c r="O89" s="66">
        <v>2556</v>
      </c>
      <c r="P89" s="61">
        <f t="shared" si="25"/>
        <v>1.015</v>
      </c>
      <c r="Q89" s="61">
        <v>1.35</v>
      </c>
      <c r="R89" s="61">
        <v>1</v>
      </c>
      <c r="S89" s="61">
        <v>0</v>
      </c>
      <c r="T89" s="52">
        <f t="shared" si="21"/>
        <v>3502.359</v>
      </c>
      <c r="U89" s="62">
        <v>1.65</v>
      </c>
      <c r="V89" s="61">
        <v>0.76</v>
      </c>
      <c r="W89" s="61">
        <v>1.54</v>
      </c>
      <c r="X89" s="55">
        <f t="shared" si="22"/>
        <v>2.1704</v>
      </c>
      <c r="Y89" s="62">
        <v>1.125</v>
      </c>
      <c r="Z89" s="57">
        <v>0.5</v>
      </c>
      <c r="AA89" s="64">
        <f t="shared" si="23"/>
        <v>7055.1607254975</v>
      </c>
    </row>
    <row r="90" customHeight="1" spans="1:27">
      <c r="A90" s="66">
        <v>2556</v>
      </c>
      <c r="B90" s="61">
        <f t="shared" si="24"/>
        <v>1.015</v>
      </c>
      <c r="C90" s="61">
        <v>1.35</v>
      </c>
      <c r="D90" s="61">
        <v>1</v>
      </c>
      <c r="E90" s="61">
        <v>0</v>
      </c>
      <c r="F90" s="52">
        <f t="shared" si="18"/>
        <v>3502.359</v>
      </c>
      <c r="G90" s="62">
        <v>1.15</v>
      </c>
      <c r="H90" s="61">
        <v>0.76</v>
      </c>
      <c r="I90" s="61">
        <v>1.54</v>
      </c>
      <c r="J90" s="55">
        <f t="shared" si="19"/>
        <v>2.1704</v>
      </c>
      <c r="K90" s="62">
        <v>1.125</v>
      </c>
      <c r="L90" s="57">
        <v>0.5</v>
      </c>
      <c r="M90" s="64">
        <f t="shared" si="20"/>
        <v>4917.2332329225</v>
      </c>
      <c r="O90" s="66">
        <v>2556</v>
      </c>
      <c r="P90" s="61">
        <f t="shared" si="25"/>
        <v>1.015</v>
      </c>
      <c r="Q90" s="61">
        <v>1.35</v>
      </c>
      <c r="R90" s="61">
        <v>1</v>
      </c>
      <c r="S90" s="61">
        <v>0</v>
      </c>
      <c r="T90" s="52">
        <f t="shared" si="21"/>
        <v>3502.359</v>
      </c>
      <c r="U90" s="62">
        <v>1.65</v>
      </c>
      <c r="V90" s="61">
        <v>0.76</v>
      </c>
      <c r="W90" s="61">
        <v>1.54</v>
      </c>
      <c r="X90" s="55">
        <f t="shared" si="22"/>
        <v>2.1704</v>
      </c>
      <c r="Y90" s="62">
        <v>1.125</v>
      </c>
      <c r="Z90" s="57">
        <v>0.5</v>
      </c>
      <c r="AA90" s="64">
        <f t="shared" si="23"/>
        <v>7055.1607254975</v>
      </c>
    </row>
    <row r="91" customHeight="1" spans="1:27">
      <c r="A91" s="66">
        <v>2556</v>
      </c>
      <c r="B91" s="61">
        <f t="shared" si="24"/>
        <v>1.015</v>
      </c>
      <c r="C91" s="61">
        <v>1.35</v>
      </c>
      <c r="D91" s="61">
        <v>1</v>
      </c>
      <c r="E91" s="61">
        <v>0</v>
      </c>
      <c r="F91" s="52">
        <f t="shared" si="18"/>
        <v>3502.359</v>
      </c>
      <c r="G91" s="62">
        <v>1.15</v>
      </c>
      <c r="H91" s="61">
        <v>0.76</v>
      </c>
      <c r="I91" s="61">
        <v>1.54</v>
      </c>
      <c r="J91" s="55">
        <f t="shared" si="19"/>
        <v>2.1704</v>
      </c>
      <c r="K91" s="62">
        <v>1.125</v>
      </c>
      <c r="L91" s="57">
        <v>0.5</v>
      </c>
      <c r="M91" s="64">
        <f t="shared" si="20"/>
        <v>4917.2332329225</v>
      </c>
      <c r="O91" s="66">
        <v>2556</v>
      </c>
      <c r="P91" s="61">
        <f t="shared" si="25"/>
        <v>1.015</v>
      </c>
      <c r="Q91" s="61">
        <v>1.35</v>
      </c>
      <c r="R91" s="61">
        <v>1</v>
      </c>
      <c r="S91" s="61">
        <v>0</v>
      </c>
      <c r="T91" s="52">
        <f t="shared" si="21"/>
        <v>3502.359</v>
      </c>
      <c r="U91" s="62">
        <v>1.65</v>
      </c>
      <c r="V91" s="61">
        <v>0.76</v>
      </c>
      <c r="W91" s="61">
        <v>1.54</v>
      </c>
      <c r="X91" s="55">
        <f t="shared" si="22"/>
        <v>2.1704</v>
      </c>
      <c r="Y91" s="62">
        <v>1.125</v>
      </c>
      <c r="Z91" s="57">
        <v>0.5</v>
      </c>
      <c r="AA91" s="64">
        <f t="shared" si="23"/>
        <v>7055.1607254975</v>
      </c>
    </row>
    <row r="92" customHeight="1" spans="1:27">
      <c r="A92" s="66">
        <v>2556</v>
      </c>
      <c r="B92" s="61">
        <f t="shared" si="24"/>
        <v>1.015</v>
      </c>
      <c r="C92" s="61">
        <v>1.35</v>
      </c>
      <c r="D92" s="61">
        <v>1</v>
      </c>
      <c r="E92" s="61">
        <v>0</v>
      </c>
      <c r="F92" s="52">
        <f t="shared" si="18"/>
        <v>3502.359</v>
      </c>
      <c r="G92" s="62">
        <v>1.15</v>
      </c>
      <c r="H92" s="61">
        <v>0.76</v>
      </c>
      <c r="I92" s="61">
        <v>1.54</v>
      </c>
      <c r="J92" s="55">
        <f t="shared" si="19"/>
        <v>2.1704</v>
      </c>
      <c r="K92" s="62">
        <v>1.125</v>
      </c>
      <c r="L92" s="57">
        <v>0.5</v>
      </c>
      <c r="M92" s="64">
        <f t="shared" si="20"/>
        <v>4917.2332329225</v>
      </c>
      <c r="O92" s="66">
        <v>2556</v>
      </c>
      <c r="P92" s="61">
        <f t="shared" si="25"/>
        <v>1.015</v>
      </c>
      <c r="Q92" s="61">
        <v>1.35</v>
      </c>
      <c r="R92" s="61">
        <v>1</v>
      </c>
      <c r="S92" s="61">
        <v>0</v>
      </c>
      <c r="T92" s="52">
        <f t="shared" si="21"/>
        <v>3502.359</v>
      </c>
      <c r="U92" s="62">
        <v>1.65</v>
      </c>
      <c r="V92" s="61">
        <v>0.76</v>
      </c>
      <c r="W92" s="61">
        <v>1.54</v>
      </c>
      <c r="X92" s="55">
        <f t="shared" si="22"/>
        <v>2.1704</v>
      </c>
      <c r="Y92" s="62">
        <v>1.125</v>
      </c>
      <c r="Z92" s="57">
        <v>0.5</v>
      </c>
      <c r="AA92" s="64">
        <f t="shared" si="23"/>
        <v>7055.1607254975</v>
      </c>
    </row>
    <row r="93" customHeight="1" spans="1:27">
      <c r="A93" s="66">
        <v>2556</v>
      </c>
      <c r="B93" s="61">
        <f t="shared" si="24"/>
        <v>1.015</v>
      </c>
      <c r="C93" s="61">
        <v>1.35</v>
      </c>
      <c r="D93" s="61">
        <v>1</v>
      </c>
      <c r="E93" s="61">
        <v>0</v>
      </c>
      <c r="F93" s="52">
        <f t="shared" si="18"/>
        <v>3502.359</v>
      </c>
      <c r="G93" s="62">
        <v>1.15</v>
      </c>
      <c r="H93" s="61">
        <v>0.76</v>
      </c>
      <c r="I93" s="61">
        <v>1.54</v>
      </c>
      <c r="J93" s="55">
        <f t="shared" si="19"/>
        <v>2.1704</v>
      </c>
      <c r="K93" s="62">
        <v>1.125</v>
      </c>
      <c r="L93" s="57">
        <v>0.5</v>
      </c>
      <c r="M93" s="64">
        <f t="shared" si="20"/>
        <v>4917.2332329225</v>
      </c>
      <c r="O93" s="66">
        <v>2556</v>
      </c>
      <c r="P93" s="61">
        <f t="shared" si="25"/>
        <v>1.015</v>
      </c>
      <c r="Q93" s="61">
        <v>1.35</v>
      </c>
      <c r="R93" s="61">
        <v>1</v>
      </c>
      <c r="S93" s="61">
        <v>0</v>
      </c>
      <c r="T93" s="52">
        <f t="shared" si="21"/>
        <v>3502.359</v>
      </c>
      <c r="U93" s="62">
        <v>1.65</v>
      </c>
      <c r="V93" s="61">
        <v>0.76</v>
      </c>
      <c r="W93" s="61">
        <v>1.54</v>
      </c>
      <c r="X93" s="55">
        <f t="shared" si="22"/>
        <v>2.1704</v>
      </c>
      <c r="Y93" s="62">
        <v>1.125</v>
      </c>
      <c r="Z93" s="57">
        <v>0.5</v>
      </c>
      <c r="AA93" s="64">
        <f t="shared" si="23"/>
        <v>7055.1607254975</v>
      </c>
    </row>
    <row r="94" customHeight="1" spans="1:27">
      <c r="A94" s="66">
        <v>2556</v>
      </c>
      <c r="B94" s="61">
        <f t="shared" si="24"/>
        <v>1.015</v>
      </c>
      <c r="C94" s="61">
        <v>1.35</v>
      </c>
      <c r="D94" s="61">
        <v>1</v>
      </c>
      <c r="E94" s="61">
        <v>0</v>
      </c>
      <c r="F94" s="52">
        <f t="shared" si="18"/>
        <v>3502.359</v>
      </c>
      <c r="G94" s="62">
        <v>1.15</v>
      </c>
      <c r="H94" s="61">
        <v>0.76</v>
      </c>
      <c r="I94" s="61">
        <v>1.54</v>
      </c>
      <c r="J94" s="55">
        <f t="shared" si="19"/>
        <v>2.1704</v>
      </c>
      <c r="K94" s="62">
        <v>1.125</v>
      </c>
      <c r="L94" s="57">
        <v>0.5</v>
      </c>
      <c r="M94" s="64">
        <f t="shared" si="20"/>
        <v>4917.2332329225</v>
      </c>
      <c r="O94" s="66">
        <v>2556</v>
      </c>
      <c r="P94" s="61">
        <f t="shared" si="25"/>
        <v>1.015</v>
      </c>
      <c r="Q94" s="61">
        <v>1.35</v>
      </c>
      <c r="R94" s="61">
        <v>1</v>
      </c>
      <c r="S94" s="61">
        <v>0</v>
      </c>
      <c r="T94" s="52">
        <f t="shared" si="21"/>
        <v>3502.359</v>
      </c>
      <c r="U94" s="62">
        <v>1.65</v>
      </c>
      <c r="V94" s="61">
        <v>0.76</v>
      </c>
      <c r="W94" s="61">
        <v>1.54</v>
      </c>
      <c r="X94" s="55">
        <f t="shared" si="22"/>
        <v>2.1704</v>
      </c>
      <c r="Y94" s="62">
        <v>1.125</v>
      </c>
      <c r="Z94" s="57">
        <v>0.5</v>
      </c>
      <c r="AA94" s="64">
        <f t="shared" si="23"/>
        <v>7055.1607254975</v>
      </c>
    </row>
    <row r="95" customHeight="1" spans="1:27">
      <c r="A95" s="66">
        <v>2556</v>
      </c>
      <c r="B95" s="61">
        <f t="shared" si="24"/>
        <v>1.015</v>
      </c>
      <c r="C95" s="61">
        <v>1.35</v>
      </c>
      <c r="D95" s="61">
        <v>1</v>
      </c>
      <c r="E95" s="61">
        <v>0</v>
      </c>
      <c r="F95" s="52">
        <f t="shared" si="18"/>
        <v>3502.359</v>
      </c>
      <c r="G95" s="62">
        <v>1.15</v>
      </c>
      <c r="H95" s="61">
        <v>0.76</v>
      </c>
      <c r="I95" s="61">
        <v>1.54</v>
      </c>
      <c r="J95" s="55">
        <f t="shared" si="19"/>
        <v>2.1704</v>
      </c>
      <c r="K95" s="62">
        <v>1.125</v>
      </c>
      <c r="L95" s="57">
        <v>0.5</v>
      </c>
      <c r="M95" s="64">
        <f t="shared" si="20"/>
        <v>4917.2332329225</v>
      </c>
      <c r="O95" s="66">
        <v>2556</v>
      </c>
      <c r="P95" s="61">
        <f t="shared" si="25"/>
        <v>1.015</v>
      </c>
      <c r="Q95" s="61">
        <v>1.35</v>
      </c>
      <c r="R95" s="61">
        <v>1</v>
      </c>
      <c r="S95" s="61">
        <v>0</v>
      </c>
      <c r="T95" s="52">
        <f t="shared" si="21"/>
        <v>3502.359</v>
      </c>
      <c r="U95" s="62">
        <v>1.65</v>
      </c>
      <c r="V95" s="61">
        <v>0.76</v>
      </c>
      <c r="W95" s="61">
        <v>1.54</v>
      </c>
      <c r="X95" s="55">
        <f t="shared" si="22"/>
        <v>2.1704</v>
      </c>
      <c r="Y95" s="62">
        <v>1.125</v>
      </c>
      <c r="Z95" s="57">
        <v>0.5</v>
      </c>
      <c r="AA95" s="64">
        <f t="shared" si="23"/>
        <v>7055.1607254975</v>
      </c>
    </row>
    <row r="96" customHeight="1" spans="1:27">
      <c r="A96" s="66">
        <v>2556</v>
      </c>
      <c r="B96" s="61">
        <f t="shared" si="24"/>
        <v>1.015</v>
      </c>
      <c r="C96" s="61">
        <v>1.35</v>
      </c>
      <c r="D96" s="61">
        <v>1</v>
      </c>
      <c r="E96" s="61">
        <v>0</v>
      </c>
      <c r="F96" s="52">
        <f t="shared" si="18"/>
        <v>3502.359</v>
      </c>
      <c r="G96" s="62">
        <v>1.15</v>
      </c>
      <c r="H96" s="61">
        <v>0.76</v>
      </c>
      <c r="I96" s="61">
        <v>1.54</v>
      </c>
      <c r="J96" s="55">
        <f t="shared" si="19"/>
        <v>2.1704</v>
      </c>
      <c r="K96" s="62">
        <v>1.125</v>
      </c>
      <c r="L96" s="57">
        <v>0.5</v>
      </c>
      <c r="M96" s="64">
        <f t="shared" si="20"/>
        <v>4917.2332329225</v>
      </c>
      <c r="O96" s="66">
        <v>2556</v>
      </c>
      <c r="P96" s="61">
        <f t="shared" si="25"/>
        <v>1.015</v>
      </c>
      <c r="Q96" s="61">
        <v>1.35</v>
      </c>
      <c r="R96" s="61">
        <v>1</v>
      </c>
      <c r="S96" s="61">
        <v>0</v>
      </c>
      <c r="T96" s="52">
        <f t="shared" si="21"/>
        <v>3502.359</v>
      </c>
      <c r="U96" s="62">
        <v>1.65</v>
      </c>
      <c r="V96" s="61">
        <v>0.76</v>
      </c>
      <c r="W96" s="61">
        <v>1.54</v>
      </c>
      <c r="X96" s="55">
        <f t="shared" si="22"/>
        <v>2.1704</v>
      </c>
      <c r="Y96" s="62">
        <v>1.125</v>
      </c>
      <c r="Z96" s="57">
        <v>0.5</v>
      </c>
      <c r="AA96" s="64">
        <f t="shared" si="23"/>
        <v>7055.1607254975</v>
      </c>
    </row>
    <row r="97" customHeight="1" spans="1:27">
      <c r="A97" s="66">
        <v>2556</v>
      </c>
      <c r="B97" s="61">
        <f t="shared" si="24"/>
        <v>1.015</v>
      </c>
      <c r="C97" s="61">
        <v>1.35</v>
      </c>
      <c r="D97" s="61">
        <v>1</v>
      </c>
      <c r="E97" s="61">
        <v>0</v>
      </c>
      <c r="F97" s="52">
        <f t="shared" si="18"/>
        <v>3502.359</v>
      </c>
      <c r="G97" s="62">
        <v>1.15</v>
      </c>
      <c r="H97" s="61">
        <v>0.76</v>
      </c>
      <c r="I97" s="61">
        <v>1.54</v>
      </c>
      <c r="J97" s="55">
        <f t="shared" si="19"/>
        <v>2.1704</v>
      </c>
      <c r="K97" s="62">
        <v>1.125</v>
      </c>
      <c r="L97" s="57">
        <v>0.5</v>
      </c>
      <c r="M97" s="64">
        <f t="shared" si="20"/>
        <v>4917.2332329225</v>
      </c>
      <c r="O97" s="66">
        <v>2556</v>
      </c>
      <c r="P97" s="61">
        <f t="shared" si="25"/>
        <v>1.015</v>
      </c>
      <c r="Q97" s="61">
        <v>1.35</v>
      </c>
      <c r="R97" s="61">
        <v>1</v>
      </c>
      <c r="S97" s="61">
        <v>0</v>
      </c>
      <c r="T97" s="52">
        <f t="shared" si="21"/>
        <v>3502.359</v>
      </c>
      <c r="U97" s="62">
        <v>1.65</v>
      </c>
      <c r="V97" s="61">
        <v>0.76</v>
      </c>
      <c r="W97" s="61">
        <v>1.54</v>
      </c>
      <c r="X97" s="55">
        <f t="shared" si="22"/>
        <v>2.1704</v>
      </c>
      <c r="Y97" s="62">
        <v>1.125</v>
      </c>
      <c r="Z97" s="57">
        <v>0.5</v>
      </c>
      <c r="AA97" s="64">
        <f t="shared" si="23"/>
        <v>7055.1607254975</v>
      </c>
    </row>
    <row r="98" customHeight="1" spans="1:27">
      <c r="A98" s="66">
        <v>2556</v>
      </c>
      <c r="B98" s="61">
        <f t="shared" si="24"/>
        <v>1.015</v>
      </c>
      <c r="C98" s="61">
        <v>1.35</v>
      </c>
      <c r="D98" s="61">
        <v>1</v>
      </c>
      <c r="E98" s="61">
        <v>0</v>
      </c>
      <c r="F98" s="52">
        <f t="shared" si="18"/>
        <v>3502.359</v>
      </c>
      <c r="G98" s="62">
        <v>1.15</v>
      </c>
      <c r="H98" s="61">
        <v>0.76</v>
      </c>
      <c r="I98" s="61">
        <v>1.54</v>
      </c>
      <c r="J98" s="55">
        <f t="shared" si="19"/>
        <v>2.1704</v>
      </c>
      <c r="K98" s="62">
        <v>1.125</v>
      </c>
      <c r="L98" s="57">
        <v>0.5</v>
      </c>
      <c r="M98" s="64">
        <f t="shared" si="20"/>
        <v>4917.2332329225</v>
      </c>
      <c r="O98" s="66">
        <v>2556</v>
      </c>
      <c r="P98" s="61">
        <f t="shared" si="25"/>
        <v>1.015</v>
      </c>
      <c r="Q98" s="61">
        <v>1.35</v>
      </c>
      <c r="R98" s="61">
        <v>1</v>
      </c>
      <c r="S98" s="61">
        <v>0</v>
      </c>
      <c r="T98" s="52">
        <f t="shared" si="21"/>
        <v>3502.359</v>
      </c>
      <c r="U98" s="62">
        <v>1.65</v>
      </c>
      <c r="V98" s="61">
        <v>0.76</v>
      </c>
      <c r="W98" s="61">
        <v>1.54</v>
      </c>
      <c r="X98" s="55">
        <f t="shared" si="22"/>
        <v>2.1704</v>
      </c>
      <c r="Y98" s="62">
        <v>1.125</v>
      </c>
      <c r="Z98" s="57">
        <v>0.5</v>
      </c>
      <c r="AA98" s="64">
        <f t="shared" si="23"/>
        <v>7055.1607254975</v>
      </c>
    </row>
    <row r="99" customHeight="1" spans="1:27">
      <c r="A99" s="66">
        <v>2556</v>
      </c>
      <c r="B99" s="61">
        <f t="shared" si="24"/>
        <v>1.015</v>
      </c>
      <c r="C99" s="61">
        <v>1.35</v>
      </c>
      <c r="D99" s="61">
        <v>1</v>
      </c>
      <c r="E99" s="61">
        <v>0</v>
      </c>
      <c r="F99" s="52">
        <f t="shared" si="18"/>
        <v>3502.359</v>
      </c>
      <c r="G99" s="62">
        <v>1.15</v>
      </c>
      <c r="H99" s="61">
        <v>0.76</v>
      </c>
      <c r="I99" s="61">
        <v>1.54</v>
      </c>
      <c r="J99" s="55">
        <f t="shared" si="19"/>
        <v>2.1704</v>
      </c>
      <c r="K99" s="62">
        <v>1.125</v>
      </c>
      <c r="L99" s="57">
        <v>0.5</v>
      </c>
      <c r="M99" s="64">
        <f t="shared" si="20"/>
        <v>4917.2332329225</v>
      </c>
      <c r="O99" s="66">
        <v>2556</v>
      </c>
      <c r="P99" s="61">
        <f t="shared" si="25"/>
        <v>1.015</v>
      </c>
      <c r="Q99" s="61">
        <v>1.35</v>
      </c>
      <c r="R99" s="61">
        <v>1</v>
      </c>
      <c r="S99" s="61">
        <v>0</v>
      </c>
      <c r="T99" s="52">
        <f t="shared" si="21"/>
        <v>3502.359</v>
      </c>
      <c r="U99" s="62">
        <v>1.65</v>
      </c>
      <c r="V99" s="61">
        <v>0.76</v>
      </c>
      <c r="W99" s="61">
        <v>1.54</v>
      </c>
      <c r="X99" s="55">
        <f t="shared" si="22"/>
        <v>2.1704</v>
      </c>
      <c r="Y99" s="62">
        <v>1.125</v>
      </c>
      <c r="Z99" s="57">
        <v>0.5</v>
      </c>
      <c r="AA99" s="64">
        <f t="shared" si="23"/>
        <v>7055.1607254975</v>
      </c>
    </row>
    <row r="100" customHeight="1" spans="1:27">
      <c r="A100" s="66">
        <v>2556</v>
      </c>
      <c r="B100" s="61">
        <f t="shared" si="24"/>
        <v>1.015</v>
      </c>
      <c r="C100" s="61">
        <v>1.35</v>
      </c>
      <c r="D100" s="61">
        <v>1</v>
      </c>
      <c r="E100" s="61">
        <v>0</v>
      </c>
      <c r="F100" s="52">
        <f t="shared" si="18"/>
        <v>3502.359</v>
      </c>
      <c r="G100" s="62">
        <v>1.15</v>
      </c>
      <c r="H100" s="61">
        <v>0.76</v>
      </c>
      <c r="I100" s="61">
        <v>1.54</v>
      </c>
      <c r="J100" s="55">
        <f t="shared" si="19"/>
        <v>2.1704</v>
      </c>
      <c r="K100" s="62">
        <v>1.125</v>
      </c>
      <c r="L100" s="57">
        <v>0.5</v>
      </c>
      <c r="M100" s="64">
        <f t="shared" si="20"/>
        <v>4917.2332329225</v>
      </c>
      <c r="O100" s="66">
        <v>2556</v>
      </c>
      <c r="P100" s="61">
        <f t="shared" si="25"/>
        <v>1.015</v>
      </c>
      <c r="Q100" s="61">
        <v>1.35</v>
      </c>
      <c r="R100" s="61">
        <v>1</v>
      </c>
      <c r="S100" s="61">
        <v>0</v>
      </c>
      <c r="T100" s="52">
        <f t="shared" si="21"/>
        <v>3502.359</v>
      </c>
      <c r="U100" s="62">
        <v>1.65</v>
      </c>
      <c r="V100" s="61">
        <v>0.76</v>
      </c>
      <c r="W100" s="61">
        <v>1.54</v>
      </c>
      <c r="X100" s="55">
        <f t="shared" si="22"/>
        <v>2.1704</v>
      </c>
      <c r="Y100" s="62">
        <v>1.125</v>
      </c>
      <c r="Z100" s="57">
        <v>0.5</v>
      </c>
      <c r="AA100" s="64">
        <f t="shared" si="23"/>
        <v>7055.1607254975</v>
      </c>
    </row>
    <row r="101" customHeight="1" spans="1:27">
      <c r="A101" s="66">
        <v>2556</v>
      </c>
      <c r="B101" s="61">
        <f t="shared" si="24"/>
        <v>1.015</v>
      </c>
      <c r="C101" s="61">
        <v>1.35</v>
      </c>
      <c r="D101" s="61">
        <v>1</v>
      </c>
      <c r="E101" s="61">
        <v>0</v>
      </c>
      <c r="F101" s="52">
        <f t="shared" si="18"/>
        <v>3502.359</v>
      </c>
      <c r="G101" s="62">
        <v>1.15</v>
      </c>
      <c r="H101" s="61">
        <v>0.76</v>
      </c>
      <c r="I101" s="61">
        <v>1.54</v>
      </c>
      <c r="J101" s="55">
        <f t="shared" si="19"/>
        <v>2.1704</v>
      </c>
      <c r="K101" s="62">
        <v>1.125</v>
      </c>
      <c r="L101" s="57">
        <v>0.5</v>
      </c>
      <c r="M101" s="64">
        <f t="shared" si="20"/>
        <v>4917.2332329225</v>
      </c>
      <c r="O101" s="66">
        <v>2556</v>
      </c>
      <c r="P101" s="61">
        <f t="shared" si="25"/>
        <v>1.015</v>
      </c>
      <c r="Q101" s="61">
        <v>1.35</v>
      </c>
      <c r="R101" s="61">
        <v>1</v>
      </c>
      <c r="S101" s="61">
        <v>0</v>
      </c>
      <c r="T101" s="52">
        <f t="shared" si="21"/>
        <v>3502.359</v>
      </c>
      <c r="U101" s="62">
        <v>1.65</v>
      </c>
      <c r="V101" s="61">
        <v>0.76</v>
      </c>
      <c r="W101" s="61">
        <v>1.54</v>
      </c>
      <c r="X101" s="55">
        <f t="shared" si="22"/>
        <v>2.1704</v>
      </c>
      <c r="Y101" s="62">
        <v>1.125</v>
      </c>
      <c r="Z101" s="57">
        <v>0.5</v>
      </c>
      <c r="AA101" s="64">
        <f t="shared" si="23"/>
        <v>7055.1607254975</v>
      </c>
    </row>
    <row r="102" customHeight="1" spans="1:27">
      <c r="A102" s="66">
        <v>2556</v>
      </c>
      <c r="B102" s="61">
        <f t="shared" si="24"/>
        <v>1.015</v>
      </c>
      <c r="C102" s="61">
        <v>1.35</v>
      </c>
      <c r="D102" s="61">
        <v>1</v>
      </c>
      <c r="E102" s="61">
        <v>0</v>
      </c>
      <c r="F102" s="52">
        <f t="shared" si="18"/>
        <v>3502.359</v>
      </c>
      <c r="G102" s="62">
        <v>1.15</v>
      </c>
      <c r="H102" s="61">
        <v>0.76</v>
      </c>
      <c r="I102" s="61">
        <v>1.54</v>
      </c>
      <c r="J102" s="55">
        <f t="shared" si="19"/>
        <v>2.1704</v>
      </c>
      <c r="K102" s="62">
        <v>1.125</v>
      </c>
      <c r="L102" s="57">
        <v>0.5</v>
      </c>
      <c r="M102" s="64">
        <f t="shared" si="20"/>
        <v>4917.2332329225</v>
      </c>
      <c r="O102" s="66">
        <v>2556</v>
      </c>
      <c r="P102" s="61">
        <f t="shared" si="25"/>
        <v>1.015</v>
      </c>
      <c r="Q102" s="61">
        <v>1.35</v>
      </c>
      <c r="R102" s="61">
        <v>1</v>
      </c>
      <c r="S102" s="61">
        <v>0</v>
      </c>
      <c r="T102" s="52">
        <f t="shared" si="21"/>
        <v>3502.359</v>
      </c>
      <c r="U102" s="62">
        <v>1.65</v>
      </c>
      <c r="V102" s="61">
        <v>0.76</v>
      </c>
      <c r="W102" s="61">
        <v>1.54</v>
      </c>
      <c r="X102" s="55">
        <f t="shared" si="22"/>
        <v>2.1704</v>
      </c>
      <c r="Y102" s="62">
        <v>1.125</v>
      </c>
      <c r="Z102" s="57">
        <v>0.5</v>
      </c>
      <c r="AA102" s="64">
        <f t="shared" si="23"/>
        <v>7055.1607254975</v>
      </c>
    </row>
    <row r="103" customHeight="1" spans="1:27">
      <c r="A103" s="66">
        <v>2556</v>
      </c>
      <c r="B103" s="61">
        <f t="shared" si="24"/>
        <v>1.015</v>
      </c>
      <c r="C103" s="61">
        <v>1.35</v>
      </c>
      <c r="D103" s="61">
        <v>1</v>
      </c>
      <c r="E103" s="61">
        <v>0</v>
      </c>
      <c r="F103" s="52">
        <f t="shared" si="18"/>
        <v>3502.359</v>
      </c>
      <c r="G103" s="62">
        <v>1.15</v>
      </c>
      <c r="H103" s="61">
        <v>0.76</v>
      </c>
      <c r="I103" s="61">
        <v>1.54</v>
      </c>
      <c r="J103" s="55">
        <f t="shared" si="19"/>
        <v>2.1704</v>
      </c>
      <c r="K103" s="62">
        <v>1.125</v>
      </c>
      <c r="L103" s="57">
        <v>0.5</v>
      </c>
      <c r="M103" s="64">
        <f t="shared" si="20"/>
        <v>4917.2332329225</v>
      </c>
      <c r="O103" s="66">
        <v>2556</v>
      </c>
      <c r="P103" s="61">
        <f t="shared" si="25"/>
        <v>1.015</v>
      </c>
      <c r="Q103" s="61">
        <v>1.35</v>
      </c>
      <c r="R103" s="61">
        <v>1</v>
      </c>
      <c r="S103" s="61">
        <v>0</v>
      </c>
      <c r="T103" s="52">
        <f t="shared" si="21"/>
        <v>3502.359</v>
      </c>
      <c r="U103" s="62">
        <v>1.65</v>
      </c>
      <c r="V103" s="61">
        <v>0.76</v>
      </c>
      <c r="W103" s="61">
        <v>1.54</v>
      </c>
      <c r="X103" s="55">
        <f t="shared" si="22"/>
        <v>2.1704</v>
      </c>
      <c r="Y103" s="62">
        <v>1.125</v>
      </c>
      <c r="Z103" s="57">
        <v>0.5</v>
      </c>
      <c r="AA103" s="64">
        <f t="shared" si="23"/>
        <v>7055.1607254975</v>
      </c>
    </row>
    <row r="104" customHeight="1" spans="1:27">
      <c r="A104" s="66">
        <v>2556</v>
      </c>
      <c r="B104" s="61">
        <f t="shared" si="24"/>
        <v>1.015</v>
      </c>
      <c r="C104" s="61">
        <v>1.35</v>
      </c>
      <c r="D104" s="61">
        <v>1</v>
      </c>
      <c r="E104" s="61">
        <v>0</v>
      </c>
      <c r="F104" s="52">
        <f t="shared" si="18"/>
        <v>3502.359</v>
      </c>
      <c r="G104" s="62">
        <v>1.15</v>
      </c>
      <c r="H104" s="61">
        <v>0.76</v>
      </c>
      <c r="I104" s="61">
        <v>1.54</v>
      </c>
      <c r="J104" s="55">
        <f t="shared" si="19"/>
        <v>2.1704</v>
      </c>
      <c r="K104" s="62">
        <v>1.125</v>
      </c>
      <c r="L104" s="57">
        <v>0.5</v>
      </c>
      <c r="M104" s="64">
        <f t="shared" si="20"/>
        <v>4917.2332329225</v>
      </c>
      <c r="O104" s="66">
        <v>2556</v>
      </c>
      <c r="P104" s="61">
        <f t="shared" si="25"/>
        <v>1.015</v>
      </c>
      <c r="Q104" s="61">
        <v>1.35</v>
      </c>
      <c r="R104" s="61">
        <v>1</v>
      </c>
      <c r="S104" s="61">
        <v>0</v>
      </c>
      <c r="T104" s="52">
        <f t="shared" si="21"/>
        <v>3502.359</v>
      </c>
      <c r="U104" s="62">
        <v>1.65</v>
      </c>
      <c r="V104" s="61">
        <v>0.76</v>
      </c>
      <c r="W104" s="61">
        <v>1.54</v>
      </c>
      <c r="X104" s="55">
        <f t="shared" si="22"/>
        <v>2.1704</v>
      </c>
      <c r="Y104" s="62">
        <v>1.125</v>
      </c>
      <c r="Z104" s="57">
        <v>0.5</v>
      </c>
      <c r="AA104" s="64">
        <f t="shared" si="23"/>
        <v>7055.1607254975</v>
      </c>
    </row>
    <row r="105" customHeight="1" spans="1:27">
      <c r="A105" s="66">
        <v>2556</v>
      </c>
      <c r="B105" s="61">
        <f t="shared" si="24"/>
        <v>1.015</v>
      </c>
      <c r="C105" s="61">
        <v>1.35</v>
      </c>
      <c r="D105" s="61">
        <v>1</v>
      </c>
      <c r="E105" s="61">
        <v>0</v>
      </c>
      <c r="F105" s="52">
        <f t="shared" si="18"/>
        <v>3502.359</v>
      </c>
      <c r="G105" s="62">
        <v>1.15</v>
      </c>
      <c r="H105" s="61">
        <v>0.76</v>
      </c>
      <c r="I105" s="61">
        <v>1.54</v>
      </c>
      <c r="J105" s="55">
        <f t="shared" si="19"/>
        <v>2.1704</v>
      </c>
      <c r="K105" s="62">
        <v>1.125</v>
      </c>
      <c r="L105" s="57">
        <v>0.5</v>
      </c>
      <c r="M105" s="64">
        <f t="shared" si="20"/>
        <v>4917.2332329225</v>
      </c>
      <c r="O105" s="66">
        <v>2556</v>
      </c>
      <c r="P105" s="61">
        <f t="shared" si="25"/>
        <v>1.015</v>
      </c>
      <c r="Q105" s="61">
        <v>1.35</v>
      </c>
      <c r="R105" s="61">
        <v>1</v>
      </c>
      <c r="S105" s="61">
        <v>0</v>
      </c>
      <c r="T105" s="52">
        <f t="shared" si="21"/>
        <v>3502.359</v>
      </c>
      <c r="U105" s="62">
        <v>1.65</v>
      </c>
      <c r="V105" s="61">
        <v>0.76</v>
      </c>
      <c r="W105" s="61">
        <v>1.54</v>
      </c>
      <c r="X105" s="55">
        <f t="shared" si="22"/>
        <v>2.1704</v>
      </c>
      <c r="Y105" s="62">
        <v>1.125</v>
      </c>
      <c r="Z105" s="57">
        <v>0.5</v>
      </c>
      <c r="AA105" s="64">
        <f t="shared" si="23"/>
        <v>7055.1607254975</v>
      </c>
    </row>
    <row r="106" customHeight="1" spans="1:27">
      <c r="A106" s="66">
        <v>2556</v>
      </c>
      <c r="B106" s="61">
        <f t="shared" si="24"/>
        <v>1.015</v>
      </c>
      <c r="C106" s="61">
        <v>1.35</v>
      </c>
      <c r="D106" s="61">
        <v>1</v>
      </c>
      <c r="E106" s="61">
        <v>0</v>
      </c>
      <c r="F106" s="52">
        <f t="shared" si="18"/>
        <v>3502.359</v>
      </c>
      <c r="G106" s="62">
        <v>1.15</v>
      </c>
      <c r="H106" s="61">
        <v>0.76</v>
      </c>
      <c r="I106" s="61">
        <v>1.54</v>
      </c>
      <c r="J106" s="55">
        <f t="shared" si="19"/>
        <v>2.1704</v>
      </c>
      <c r="K106" s="62">
        <v>1.125</v>
      </c>
      <c r="L106" s="57">
        <v>0.5</v>
      </c>
      <c r="M106" s="64">
        <f t="shared" si="20"/>
        <v>4917.2332329225</v>
      </c>
      <c r="O106" s="66">
        <v>2556</v>
      </c>
      <c r="P106" s="61">
        <f t="shared" si="25"/>
        <v>1.015</v>
      </c>
      <c r="Q106" s="61">
        <v>1.35</v>
      </c>
      <c r="R106" s="61">
        <v>1</v>
      </c>
      <c r="S106" s="61">
        <v>0</v>
      </c>
      <c r="T106" s="52">
        <f t="shared" si="21"/>
        <v>3502.359</v>
      </c>
      <c r="U106" s="62">
        <v>1.65</v>
      </c>
      <c r="V106" s="61">
        <v>0.76</v>
      </c>
      <c r="W106" s="61">
        <v>1.54</v>
      </c>
      <c r="X106" s="55">
        <f t="shared" si="22"/>
        <v>2.1704</v>
      </c>
      <c r="Y106" s="62">
        <v>1.125</v>
      </c>
      <c r="Z106" s="57">
        <v>0.5</v>
      </c>
      <c r="AA106" s="64">
        <f t="shared" si="23"/>
        <v>7055.1607254975</v>
      </c>
    </row>
    <row r="107" customHeight="1" spans="1:27">
      <c r="A107" s="67">
        <f>SUM(M86:M106)</f>
        <v>116179.84011375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9"/>
      <c r="O107" s="67">
        <f>SUM(AA86:AA106)</f>
        <v>166692.81407625</v>
      </c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9"/>
    </row>
    <row r="108" customHeight="1" spans="1:27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9"/>
      <c r="O108" s="67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9"/>
    </row>
    <row r="109" customHeight="1" spans="1:27">
      <c r="A109" s="70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2"/>
      <c r="O109" s="70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2"/>
    </row>
    <row r="114" customHeight="1" spans="1:27">
      <c r="A114" s="2" t="s">
        <v>0</v>
      </c>
      <c r="B114" s="3"/>
      <c r="C114" s="3"/>
      <c r="D114" s="3"/>
      <c r="E114" s="4"/>
      <c r="F114" s="5" t="s">
        <v>26</v>
      </c>
      <c r="G114" s="6"/>
      <c r="H114" s="6"/>
      <c r="I114" s="6"/>
      <c r="J114" s="6"/>
      <c r="K114" s="6"/>
      <c r="L114" s="6"/>
      <c r="M114" s="7"/>
      <c r="O114" s="2" t="s">
        <v>0</v>
      </c>
      <c r="P114" s="3"/>
      <c r="Q114" s="3"/>
      <c r="R114" s="3"/>
      <c r="S114" s="4"/>
      <c r="T114" s="5" t="s">
        <v>27</v>
      </c>
      <c r="U114" s="6"/>
      <c r="V114" s="6"/>
      <c r="W114" s="6"/>
      <c r="X114" s="6"/>
      <c r="Y114" s="6"/>
      <c r="Z114" s="6"/>
      <c r="AA114" s="7"/>
    </row>
    <row r="115" customHeight="1" spans="1:27">
      <c r="A115" s="8"/>
      <c r="B115" s="9"/>
      <c r="C115" s="9"/>
      <c r="D115" s="9"/>
      <c r="E115" s="10"/>
      <c r="F115" s="11"/>
      <c r="G115" s="12"/>
      <c r="H115" s="12"/>
      <c r="I115" s="12"/>
      <c r="J115" s="12"/>
      <c r="K115" s="12"/>
      <c r="L115" s="12"/>
      <c r="M115" s="13"/>
      <c r="O115" s="8"/>
      <c r="P115" s="9"/>
      <c r="Q115" s="9"/>
      <c r="R115" s="9"/>
      <c r="S115" s="10"/>
      <c r="T115" s="11"/>
      <c r="U115" s="12"/>
      <c r="V115" s="12"/>
      <c r="W115" s="12"/>
      <c r="X115" s="12"/>
      <c r="Y115" s="12"/>
      <c r="Z115" s="12"/>
      <c r="AA115" s="13"/>
    </row>
    <row r="116" customHeight="1" spans="1:27">
      <c r="A116" s="14"/>
      <c r="B116" s="15"/>
      <c r="C116" s="15"/>
      <c r="D116" s="15"/>
      <c r="E116" s="16"/>
      <c r="F116" s="17"/>
      <c r="G116" s="18"/>
      <c r="H116" s="18"/>
      <c r="I116" s="18"/>
      <c r="J116" s="18"/>
      <c r="K116" s="18"/>
      <c r="L116" s="18"/>
      <c r="M116" s="19"/>
      <c r="O116" s="14"/>
      <c r="P116" s="15"/>
      <c r="Q116" s="15"/>
      <c r="R116" s="15"/>
      <c r="S116" s="16"/>
      <c r="T116" s="17"/>
      <c r="U116" s="18"/>
      <c r="V116" s="18"/>
      <c r="W116" s="18"/>
      <c r="X116" s="18"/>
      <c r="Y116" s="18"/>
      <c r="Z116" s="18"/>
      <c r="AA116" s="19"/>
    </row>
    <row r="117" customHeight="1" spans="1:27">
      <c r="A117" s="20" t="s">
        <v>3</v>
      </c>
      <c r="B117" s="20"/>
      <c r="C117" s="21">
        <f>H117+H119+H121</f>
        <v>2288761.13676981</v>
      </c>
      <c r="D117" s="21"/>
      <c r="E117" s="21"/>
      <c r="F117" s="22" t="s">
        <v>4</v>
      </c>
      <c r="G117" s="22"/>
      <c r="H117" s="23">
        <f>A142+A162</f>
        <v>1840062.96415814</v>
      </c>
      <c r="I117" s="23"/>
      <c r="J117" s="24">
        <f>H117/C117</f>
        <v>0.803955875777874</v>
      </c>
      <c r="K117" s="24"/>
      <c r="L117" s="25" t="s">
        <v>5</v>
      </c>
      <c r="M117" s="25"/>
      <c r="O117" s="20" t="s">
        <v>3</v>
      </c>
      <c r="P117" s="20"/>
      <c r="Q117" s="21">
        <f>V117+V119+V121</f>
        <v>3031133.55381179</v>
      </c>
      <c r="R117" s="21"/>
      <c r="S117" s="21"/>
      <c r="T117" s="22" t="s">
        <v>4</v>
      </c>
      <c r="U117" s="22"/>
      <c r="V117" s="23">
        <f>O142+O162</f>
        <v>2444797.90493886</v>
      </c>
      <c r="W117" s="23"/>
      <c r="X117" s="24">
        <f>V117/Q117</f>
        <v>0.80656225188904</v>
      </c>
      <c r="Y117" s="24"/>
      <c r="Z117" s="25" t="s">
        <v>5</v>
      </c>
      <c r="AA117" s="25"/>
    </row>
    <row r="118" customHeight="1" spans="1:27">
      <c r="A118" s="20"/>
      <c r="B118" s="20"/>
      <c r="C118" s="21"/>
      <c r="D118" s="21"/>
      <c r="E118" s="21"/>
      <c r="F118" s="22"/>
      <c r="G118" s="22"/>
      <c r="H118" s="23"/>
      <c r="I118" s="23"/>
      <c r="J118" s="24"/>
      <c r="K118" s="24"/>
      <c r="L118" s="25"/>
      <c r="M118" s="25"/>
      <c r="O118" s="20"/>
      <c r="P118" s="20"/>
      <c r="Q118" s="21"/>
      <c r="R118" s="21"/>
      <c r="S118" s="21"/>
      <c r="T118" s="22"/>
      <c r="U118" s="22"/>
      <c r="V118" s="23"/>
      <c r="W118" s="23"/>
      <c r="X118" s="24"/>
      <c r="Y118" s="24"/>
      <c r="Z118" s="25"/>
      <c r="AA118" s="25"/>
    </row>
    <row r="119" customHeight="1" spans="1:27">
      <c r="A119" s="20"/>
      <c r="B119" s="20"/>
      <c r="C119" s="21"/>
      <c r="D119" s="21"/>
      <c r="E119" s="21"/>
      <c r="F119" s="22" t="s">
        <v>6</v>
      </c>
      <c r="G119" s="22"/>
      <c r="H119" s="23">
        <f>A192</f>
        <v>448698.172611675</v>
      </c>
      <c r="I119" s="23"/>
      <c r="J119" s="24">
        <f>H119/C117</f>
        <v>0.196044124222126</v>
      </c>
      <c r="K119" s="24"/>
      <c r="L119" s="26">
        <v>20</v>
      </c>
      <c r="M119" s="26"/>
      <c r="O119" s="20"/>
      <c r="P119" s="20"/>
      <c r="Q119" s="21"/>
      <c r="R119" s="21"/>
      <c r="S119" s="21"/>
      <c r="T119" s="22" t="s">
        <v>6</v>
      </c>
      <c r="U119" s="22"/>
      <c r="V119" s="23">
        <f>O192</f>
        <v>586335.648872925</v>
      </c>
      <c r="W119" s="23"/>
      <c r="X119" s="24">
        <f>V119/Q117</f>
        <v>0.19343774811096</v>
      </c>
      <c r="Y119" s="24"/>
      <c r="Z119" s="26">
        <v>20</v>
      </c>
      <c r="AA119" s="26"/>
    </row>
    <row r="120" customHeight="1" spans="1:27">
      <c r="A120" s="27" t="s">
        <v>7</v>
      </c>
      <c r="B120" s="27"/>
      <c r="C120" s="28">
        <f>C117/L119</f>
        <v>114438.056838491</v>
      </c>
      <c r="D120" s="28"/>
      <c r="E120" s="28"/>
      <c r="F120" s="22"/>
      <c r="G120" s="22"/>
      <c r="H120" s="23"/>
      <c r="I120" s="23"/>
      <c r="J120" s="24"/>
      <c r="K120" s="24"/>
      <c r="L120" s="26"/>
      <c r="M120" s="26"/>
      <c r="O120" s="27" t="s">
        <v>7</v>
      </c>
      <c r="P120" s="27"/>
      <c r="Q120" s="28">
        <f>Q117/Z119</f>
        <v>151556.677690589</v>
      </c>
      <c r="R120" s="28"/>
      <c r="S120" s="28"/>
      <c r="T120" s="22"/>
      <c r="U120" s="22"/>
      <c r="V120" s="23"/>
      <c r="W120" s="23"/>
      <c r="X120" s="24"/>
      <c r="Y120" s="24"/>
      <c r="Z120" s="26"/>
      <c r="AA120" s="26"/>
    </row>
    <row r="121" customHeight="1" spans="1:27">
      <c r="A121" s="27"/>
      <c r="B121" s="27"/>
      <c r="C121" s="28"/>
      <c r="D121" s="28"/>
      <c r="E121" s="28"/>
      <c r="F121" s="22" t="s">
        <v>28</v>
      </c>
      <c r="G121" s="22"/>
      <c r="H121" s="23">
        <v>0</v>
      </c>
      <c r="I121" s="23"/>
      <c r="J121" s="24">
        <f>H121/C117</f>
        <v>0</v>
      </c>
      <c r="K121" s="24"/>
      <c r="L121" s="26"/>
      <c r="M121" s="26"/>
      <c r="O121" s="27"/>
      <c r="P121" s="27"/>
      <c r="Q121" s="28"/>
      <c r="R121" s="28"/>
      <c r="S121" s="28"/>
      <c r="T121" s="22" t="s">
        <v>28</v>
      </c>
      <c r="U121" s="22"/>
      <c r="V121" s="23">
        <v>0</v>
      </c>
      <c r="W121" s="23"/>
      <c r="X121" s="24">
        <f>V121/Q117</f>
        <v>0</v>
      </c>
      <c r="Y121" s="24"/>
      <c r="Z121" s="26"/>
      <c r="AA121" s="26"/>
    </row>
    <row r="122" customHeight="1" spans="1:27">
      <c r="A122" s="29"/>
      <c r="B122" s="29"/>
      <c r="C122" s="30"/>
      <c r="D122" s="30"/>
      <c r="E122" s="30"/>
      <c r="F122" s="31"/>
      <c r="G122" s="31"/>
      <c r="H122" s="32"/>
      <c r="I122" s="32"/>
      <c r="J122" s="33"/>
      <c r="K122" s="33"/>
      <c r="L122" s="34"/>
      <c r="M122" s="34"/>
      <c r="O122" s="29"/>
      <c r="P122" s="29"/>
      <c r="Q122" s="30"/>
      <c r="R122" s="30"/>
      <c r="S122" s="30"/>
      <c r="T122" s="31"/>
      <c r="U122" s="31"/>
      <c r="V122" s="32"/>
      <c r="W122" s="32"/>
      <c r="X122" s="33"/>
      <c r="Y122" s="33"/>
      <c r="Z122" s="34"/>
      <c r="AA122" s="34"/>
    </row>
    <row r="123" customHeight="1" spans="1:27">
      <c r="A123" s="35" t="s">
        <v>9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7"/>
      <c r="O123" s="35" t="s">
        <v>9</v>
      </c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7"/>
    </row>
    <row r="124" customHeight="1" spans="1:27">
      <c r="A124" s="3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40"/>
      <c r="O124" s="38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40"/>
    </row>
    <row r="125" customHeight="1" spans="1:27">
      <c r="A125" s="41" t="s">
        <v>10</v>
      </c>
      <c r="B125" s="42"/>
      <c r="C125" s="42"/>
      <c r="D125" s="42"/>
      <c r="E125" s="42"/>
      <c r="F125" s="43"/>
      <c r="G125" s="44" t="s">
        <v>11</v>
      </c>
      <c r="H125" s="45"/>
      <c r="I125" s="45"/>
      <c r="J125" s="46"/>
      <c r="K125" s="47" t="s">
        <v>12</v>
      </c>
      <c r="L125" s="48"/>
      <c r="M125" s="49" t="s">
        <v>13</v>
      </c>
      <c r="O125" s="41" t="s">
        <v>10</v>
      </c>
      <c r="P125" s="42"/>
      <c r="Q125" s="42"/>
      <c r="R125" s="42"/>
      <c r="S125" s="42"/>
      <c r="T125" s="43"/>
      <c r="U125" s="44" t="s">
        <v>11</v>
      </c>
      <c r="V125" s="45"/>
      <c r="W125" s="45"/>
      <c r="X125" s="46"/>
      <c r="Y125" s="47" t="s">
        <v>12</v>
      </c>
      <c r="Z125" s="48"/>
      <c r="AA125" s="49" t="s">
        <v>13</v>
      </c>
    </row>
    <row r="126" customHeight="1" spans="1:27">
      <c r="A126" s="50" t="s">
        <v>14</v>
      </c>
      <c r="B126" s="51" t="s">
        <v>15</v>
      </c>
      <c r="C126" s="51" t="s">
        <v>16</v>
      </c>
      <c r="D126" s="51" t="s">
        <v>17</v>
      </c>
      <c r="E126" s="51" t="s">
        <v>18</v>
      </c>
      <c r="F126" s="52" t="s">
        <v>10</v>
      </c>
      <c r="G126" s="53" t="s">
        <v>19</v>
      </c>
      <c r="H126" s="54" t="s">
        <v>20</v>
      </c>
      <c r="I126" s="54" t="s">
        <v>21</v>
      </c>
      <c r="J126" s="55" t="s">
        <v>22</v>
      </c>
      <c r="K126" s="56" t="s">
        <v>23</v>
      </c>
      <c r="L126" s="57" t="s">
        <v>24</v>
      </c>
      <c r="M126" s="58"/>
      <c r="O126" s="50" t="s">
        <v>14</v>
      </c>
      <c r="P126" s="51" t="s">
        <v>15</v>
      </c>
      <c r="Q126" s="51" t="s">
        <v>16</v>
      </c>
      <c r="R126" s="51" t="s">
        <v>17</v>
      </c>
      <c r="S126" s="51" t="s">
        <v>18</v>
      </c>
      <c r="T126" s="52" t="s">
        <v>10</v>
      </c>
      <c r="U126" s="53" t="s">
        <v>19</v>
      </c>
      <c r="V126" s="54" t="s">
        <v>20</v>
      </c>
      <c r="W126" s="54" t="s">
        <v>21</v>
      </c>
      <c r="X126" s="55" t="s">
        <v>22</v>
      </c>
      <c r="Y126" s="56" t="s">
        <v>23</v>
      </c>
      <c r="Z126" s="57" t="s">
        <v>24</v>
      </c>
      <c r="AA126" s="58"/>
    </row>
    <row r="127" customHeight="1" spans="1:27">
      <c r="A127" s="59">
        <v>4060</v>
      </c>
      <c r="B127" s="60">
        <v>1.62</v>
      </c>
      <c r="C127" s="61">
        <v>2.2</v>
      </c>
      <c r="D127" s="61">
        <v>1</v>
      </c>
      <c r="E127" s="61">
        <v>0</v>
      </c>
      <c r="F127" s="52">
        <f t="shared" ref="F127:F141" si="26">A127*B127*C127*D127+E127</f>
        <v>14469.84</v>
      </c>
      <c r="G127" s="62">
        <v>2.47</v>
      </c>
      <c r="H127" s="61">
        <v>0.98</v>
      </c>
      <c r="I127" s="61">
        <v>2.47</v>
      </c>
      <c r="J127" s="55">
        <f t="shared" ref="J127:J141" si="27">H127*I127+1</f>
        <v>3.4206</v>
      </c>
      <c r="K127" s="63">
        <v>1.325</v>
      </c>
      <c r="L127" s="57">
        <v>0.5</v>
      </c>
      <c r="M127" s="64">
        <f t="shared" ref="M127:M141" si="28">F127*G127*J127*K127*L127</f>
        <v>80993.255601258</v>
      </c>
      <c r="O127" s="59">
        <v>4060</v>
      </c>
      <c r="P127" s="60">
        <v>1.62</v>
      </c>
      <c r="Q127" s="61">
        <v>2.2</v>
      </c>
      <c r="R127" s="61">
        <v>1</v>
      </c>
      <c r="S127" s="61">
        <v>1609</v>
      </c>
      <c r="T127" s="52">
        <f t="shared" ref="T127:T141" si="29">O127*P127*Q127*R127+S127</f>
        <v>16078.84</v>
      </c>
      <c r="U127" s="62">
        <v>2.97</v>
      </c>
      <c r="V127" s="61">
        <v>0.98</v>
      </c>
      <c r="W127" s="61">
        <v>2.47</v>
      </c>
      <c r="X127" s="55">
        <f t="shared" ref="X127:X141" si="30">V127*W127+1</f>
        <v>3.4206</v>
      </c>
      <c r="Y127" s="63">
        <v>1.325</v>
      </c>
      <c r="Z127" s="57">
        <v>0.5</v>
      </c>
      <c r="AA127" s="64">
        <f t="shared" ref="AA127:AA141" si="31">T127*U127*X127*Y127*Z127</f>
        <v>108217.958514633</v>
      </c>
    </row>
    <row r="128" customHeight="1" spans="1:27">
      <c r="A128" s="59">
        <v>4060</v>
      </c>
      <c r="B128" s="60">
        <v>1.1</v>
      </c>
      <c r="C128" s="61">
        <v>2.2</v>
      </c>
      <c r="D128" s="61">
        <v>1</v>
      </c>
      <c r="E128" s="61">
        <v>0</v>
      </c>
      <c r="F128" s="52">
        <f t="shared" si="26"/>
        <v>9825.2</v>
      </c>
      <c r="G128" s="62">
        <v>2.47</v>
      </c>
      <c r="H128" s="61">
        <v>0.98</v>
      </c>
      <c r="I128" s="61">
        <v>2.47</v>
      </c>
      <c r="J128" s="55">
        <f t="shared" si="27"/>
        <v>3.4206</v>
      </c>
      <c r="K128" s="63">
        <v>1.325</v>
      </c>
      <c r="L128" s="57">
        <v>0.5</v>
      </c>
      <c r="M128" s="64">
        <f t="shared" si="28"/>
        <v>54995.42046999</v>
      </c>
      <c r="O128" s="59">
        <v>4060</v>
      </c>
      <c r="P128" s="60">
        <v>1.1</v>
      </c>
      <c r="Q128" s="61">
        <v>2.2</v>
      </c>
      <c r="R128" s="61">
        <v>1</v>
      </c>
      <c r="S128" s="61">
        <v>1609</v>
      </c>
      <c r="T128" s="52">
        <f t="shared" si="29"/>
        <v>11434.2</v>
      </c>
      <c r="U128" s="62">
        <v>2.97</v>
      </c>
      <c r="V128" s="61">
        <v>0.98</v>
      </c>
      <c r="W128" s="61">
        <v>2.47</v>
      </c>
      <c r="X128" s="55">
        <f t="shared" si="30"/>
        <v>3.4206</v>
      </c>
      <c r="Y128" s="63">
        <v>1.325</v>
      </c>
      <c r="Z128" s="57">
        <v>0.5</v>
      </c>
      <c r="AA128" s="64">
        <f t="shared" si="31"/>
        <v>76957.403721165</v>
      </c>
    </row>
    <row r="129" customHeight="1" spans="1:27">
      <c r="A129" s="59">
        <v>4060</v>
      </c>
      <c r="B129" s="60">
        <v>1.49</v>
      </c>
      <c r="C129" s="61">
        <v>2.2</v>
      </c>
      <c r="D129" s="61">
        <v>1</v>
      </c>
      <c r="E129" s="61">
        <v>0</v>
      </c>
      <c r="F129" s="52">
        <f t="shared" si="26"/>
        <v>13308.68</v>
      </c>
      <c r="G129" s="62">
        <v>2.47</v>
      </c>
      <c r="H129" s="61">
        <v>0.98</v>
      </c>
      <c r="I129" s="61">
        <v>2.47</v>
      </c>
      <c r="J129" s="55">
        <f t="shared" si="27"/>
        <v>3.4206</v>
      </c>
      <c r="K129" s="63">
        <v>1.325</v>
      </c>
      <c r="L129" s="57">
        <v>0.5</v>
      </c>
      <c r="M129" s="64">
        <f t="shared" si="28"/>
        <v>74493.796818441</v>
      </c>
      <c r="O129" s="59">
        <v>4060</v>
      </c>
      <c r="P129" s="60">
        <v>1.49</v>
      </c>
      <c r="Q129" s="61">
        <v>2.2</v>
      </c>
      <c r="R129" s="61">
        <v>1</v>
      </c>
      <c r="S129" s="61">
        <v>1609</v>
      </c>
      <c r="T129" s="52">
        <f t="shared" si="29"/>
        <v>14917.68</v>
      </c>
      <c r="U129" s="62">
        <v>2.97</v>
      </c>
      <c r="V129" s="61">
        <v>0.98</v>
      </c>
      <c r="W129" s="61">
        <v>2.47</v>
      </c>
      <c r="X129" s="55">
        <f t="shared" si="30"/>
        <v>3.4206</v>
      </c>
      <c r="Y129" s="63">
        <v>1.325</v>
      </c>
      <c r="Z129" s="57">
        <v>0.5</v>
      </c>
      <c r="AA129" s="64">
        <f t="shared" si="31"/>
        <v>100402.819816266</v>
      </c>
    </row>
    <row r="130" customHeight="1" spans="1:27">
      <c r="A130" s="59">
        <v>4060</v>
      </c>
      <c r="B130" s="60">
        <v>1.37</v>
      </c>
      <c r="C130" s="61">
        <v>2.2</v>
      </c>
      <c r="D130" s="61">
        <v>1</v>
      </c>
      <c r="E130" s="61">
        <v>0</v>
      </c>
      <c r="F130" s="52">
        <f t="shared" si="26"/>
        <v>12236.84</v>
      </c>
      <c r="G130" s="62">
        <v>2.47</v>
      </c>
      <c r="H130" s="61">
        <v>0.98</v>
      </c>
      <c r="I130" s="61">
        <v>2.47</v>
      </c>
      <c r="J130" s="55">
        <f t="shared" si="27"/>
        <v>3.4206</v>
      </c>
      <c r="K130" s="63">
        <v>1.325</v>
      </c>
      <c r="L130" s="57">
        <v>0.5</v>
      </c>
      <c r="M130" s="64">
        <f t="shared" si="28"/>
        <v>68494.296403533</v>
      </c>
      <c r="O130" s="59">
        <v>4060</v>
      </c>
      <c r="P130" s="60">
        <v>1.37</v>
      </c>
      <c r="Q130" s="61">
        <v>2.2</v>
      </c>
      <c r="R130" s="61">
        <v>1</v>
      </c>
      <c r="S130" s="61">
        <v>1609</v>
      </c>
      <c r="T130" s="52">
        <f t="shared" si="29"/>
        <v>13845.84</v>
      </c>
      <c r="U130" s="62">
        <v>2.97</v>
      </c>
      <c r="V130" s="61">
        <v>0.98</v>
      </c>
      <c r="W130" s="61">
        <v>2.47</v>
      </c>
      <c r="X130" s="55">
        <f t="shared" si="30"/>
        <v>3.4206</v>
      </c>
      <c r="Y130" s="63">
        <v>1.325</v>
      </c>
      <c r="Z130" s="57">
        <v>0.5</v>
      </c>
      <c r="AA130" s="64">
        <f t="shared" si="31"/>
        <v>93188.845633158</v>
      </c>
    </row>
    <row r="131" customHeight="1" spans="1:27">
      <c r="A131" s="59">
        <v>4060</v>
      </c>
      <c r="B131" s="60">
        <v>1.72</v>
      </c>
      <c r="C131" s="61">
        <v>2.2</v>
      </c>
      <c r="D131" s="61">
        <v>1</v>
      </c>
      <c r="E131" s="61">
        <v>0</v>
      </c>
      <c r="F131" s="52">
        <f t="shared" si="26"/>
        <v>15363.04</v>
      </c>
      <c r="G131" s="62">
        <v>2.47</v>
      </c>
      <c r="H131" s="61">
        <v>0.98</v>
      </c>
      <c r="I131" s="61">
        <v>2.47</v>
      </c>
      <c r="J131" s="55">
        <f t="shared" si="27"/>
        <v>3.4206</v>
      </c>
      <c r="K131" s="63">
        <v>1.325</v>
      </c>
      <c r="L131" s="57">
        <v>0.5</v>
      </c>
      <c r="M131" s="64">
        <f t="shared" si="28"/>
        <v>85992.839280348</v>
      </c>
      <c r="O131" s="59">
        <v>4060</v>
      </c>
      <c r="P131" s="60">
        <v>1.72</v>
      </c>
      <c r="Q131" s="61">
        <v>2.2</v>
      </c>
      <c r="R131" s="61">
        <v>1</v>
      </c>
      <c r="S131" s="61">
        <v>1609</v>
      </c>
      <c r="T131" s="52">
        <f t="shared" si="29"/>
        <v>16972.04</v>
      </c>
      <c r="U131" s="62">
        <v>2.97</v>
      </c>
      <c r="V131" s="61">
        <v>0.98</v>
      </c>
      <c r="W131" s="61">
        <v>2.47</v>
      </c>
      <c r="X131" s="55">
        <f t="shared" si="30"/>
        <v>3.4206</v>
      </c>
      <c r="Y131" s="63">
        <v>1.325</v>
      </c>
      <c r="Z131" s="57">
        <v>0.5</v>
      </c>
      <c r="AA131" s="64">
        <f t="shared" si="31"/>
        <v>114229.603667223</v>
      </c>
    </row>
    <row r="132" customHeight="1" spans="1:27">
      <c r="A132" s="59">
        <v>4060</v>
      </c>
      <c r="B132" s="65">
        <v>3.16</v>
      </c>
      <c r="C132" s="61">
        <v>2.2</v>
      </c>
      <c r="D132" s="61">
        <v>1</v>
      </c>
      <c r="E132" s="61">
        <v>0</v>
      </c>
      <c r="F132" s="52">
        <f t="shared" si="26"/>
        <v>28225.12</v>
      </c>
      <c r="G132" s="62">
        <v>2.47</v>
      </c>
      <c r="H132" s="61">
        <v>0.98</v>
      </c>
      <c r="I132" s="61">
        <v>2.47</v>
      </c>
      <c r="J132" s="55">
        <f t="shared" si="27"/>
        <v>3.4206</v>
      </c>
      <c r="K132" s="63">
        <v>1.325</v>
      </c>
      <c r="L132" s="57">
        <v>0.5</v>
      </c>
      <c r="M132" s="64">
        <f t="shared" si="28"/>
        <v>157986.844259244</v>
      </c>
      <c r="O132" s="59">
        <v>4060</v>
      </c>
      <c r="P132" s="65">
        <v>3.16</v>
      </c>
      <c r="Q132" s="61">
        <v>2.2</v>
      </c>
      <c r="R132" s="61">
        <v>1</v>
      </c>
      <c r="S132" s="61">
        <v>1609</v>
      </c>
      <c r="T132" s="52">
        <f t="shared" si="29"/>
        <v>29834.12</v>
      </c>
      <c r="U132" s="62">
        <v>2.97</v>
      </c>
      <c r="V132" s="61">
        <v>0.98</v>
      </c>
      <c r="W132" s="61">
        <v>2.47</v>
      </c>
      <c r="X132" s="55">
        <f t="shared" si="30"/>
        <v>3.4206</v>
      </c>
      <c r="Y132" s="63">
        <v>1.325</v>
      </c>
      <c r="Z132" s="57">
        <v>0.5</v>
      </c>
      <c r="AA132" s="64">
        <f t="shared" si="31"/>
        <v>200797.293864519</v>
      </c>
    </row>
    <row r="133" customHeight="1" spans="1:27">
      <c r="A133" s="59">
        <v>4060</v>
      </c>
      <c r="B133" s="60">
        <v>1.62</v>
      </c>
      <c r="C133" s="61">
        <v>2.2</v>
      </c>
      <c r="D133" s="61">
        <v>1</v>
      </c>
      <c r="E133" s="61">
        <v>0</v>
      </c>
      <c r="F133" s="52">
        <f t="shared" si="26"/>
        <v>14469.84</v>
      </c>
      <c r="G133" s="62">
        <v>2.47</v>
      </c>
      <c r="H133" s="61">
        <v>0.98</v>
      </c>
      <c r="I133" s="61">
        <v>2.47</v>
      </c>
      <c r="J133" s="55">
        <f t="shared" si="27"/>
        <v>3.4206</v>
      </c>
      <c r="K133" s="63">
        <v>1.325</v>
      </c>
      <c r="L133" s="57">
        <v>0.5</v>
      </c>
      <c r="M133" s="64">
        <f t="shared" si="28"/>
        <v>80993.255601258</v>
      </c>
      <c r="O133" s="59">
        <v>4060</v>
      </c>
      <c r="P133" s="60">
        <v>1.62</v>
      </c>
      <c r="Q133" s="61">
        <v>2.2</v>
      </c>
      <c r="R133" s="61">
        <v>1</v>
      </c>
      <c r="S133" s="61">
        <v>1609</v>
      </c>
      <c r="T133" s="52">
        <f t="shared" si="29"/>
        <v>16078.84</v>
      </c>
      <c r="U133" s="62">
        <v>2.97</v>
      </c>
      <c r="V133" s="61">
        <v>0.98</v>
      </c>
      <c r="W133" s="61">
        <v>2.47</v>
      </c>
      <c r="X133" s="55">
        <f t="shared" si="30"/>
        <v>3.4206</v>
      </c>
      <c r="Y133" s="63">
        <v>1.325</v>
      </c>
      <c r="Z133" s="57">
        <v>0.5</v>
      </c>
      <c r="AA133" s="64">
        <f t="shared" si="31"/>
        <v>108217.958514633</v>
      </c>
    </row>
    <row r="134" customHeight="1" spans="1:27">
      <c r="A134" s="59">
        <v>4060</v>
      </c>
      <c r="B134" s="60">
        <v>1.1</v>
      </c>
      <c r="C134" s="61">
        <v>2.2</v>
      </c>
      <c r="D134" s="61">
        <v>1</v>
      </c>
      <c r="E134" s="61">
        <v>0</v>
      </c>
      <c r="F134" s="52">
        <f t="shared" si="26"/>
        <v>9825.2</v>
      </c>
      <c r="G134" s="62">
        <v>2.47</v>
      </c>
      <c r="H134" s="61">
        <v>0.98</v>
      </c>
      <c r="I134" s="61">
        <v>2.47</v>
      </c>
      <c r="J134" s="55">
        <f t="shared" si="27"/>
        <v>3.4206</v>
      </c>
      <c r="K134" s="63">
        <v>1.325</v>
      </c>
      <c r="L134" s="57">
        <v>0.5</v>
      </c>
      <c r="M134" s="64">
        <f t="shared" si="28"/>
        <v>54995.42046999</v>
      </c>
      <c r="O134" s="59">
        <v>4060</v>
      </c>
      <c r="P134" s="60">
        <v>1.1</v>
      </c>
      <c r="Q134" s="61">
        <v>2.2</v>
      </c>
      <c r="R134" s="61">
        <v>1</v>
      </c>
      <c r="S134" s="61">
        <v>1609</v>
      </c>
      <c r="T134" s="52">
        <f t="shared" si="29"/>
        <v>11434.2</v>
      </c>
      <c r="U134" s="62">
        <v>2.97</v>
      </c>
      <c r="V134" s="61">
        <v>0.98</v>
      </c>
      <c r="W134" s="61">
        <v>2.47</v>
      </c>
      <c r="X134" s="55">
        <f t="shared" si="30"/>
        <v>3.4206</v>
      </c>
      <c r="Y134" s="63">
        <v>1.325</v>
      </c>
      <c r="Z134" s="57">
        <v>0.5</v>
      </c>
      <c r="AA134" s="64">
        <f t="shared" si="31"/>
        <v>76957.403721165</v>
      </c>
    </row>
    <row r="135" customHeight="1" spans="1:27">
      <c r="A135" s="59">
        <v>4060</v>
      </c>
      <c r="B135" s="60">
        <v>1.49</v>
      </c>
      <c r="C135" s="61">
        <v>2.2</v>
      </c>
      <c r="D135" s="61">
        <v>1</v>
      </c>
      <c r="E135" s="61">
        <v>0</v>
      </c>
      <c r="F135" s="52">
        <f t="shared" si="26"/>
        <v>13308.68</v>
      </c>
      <c r="G135" s="62">
        <v>2.47</v>
      </c>
      <c r="H135" s="61">
        <v>0.98</v>
      </c>
      <c r="I135" s="61">
        <v>2.47</v>
      </c>
      <c r="J135" s="55">
        <f t="shared" si="27"/>
        <v>3.4206</v>
      </c>
      <c r="K135" s="63">
        <v>1.325</v>
      </c>
      <c r="L135" s="57">
        <v>0.5</v>
      </c>
      <c r="M135" s="64">
        <f t="shared" si="28"/>
        <v>74493.796818441</v>
      </c>
      <c r="O135" s="59">
        <v>4060</v>
      </c>
      <c r="P135" s="60">
        <v>1.49</v>
      </c>
      <c r="Q135" s="61">
        <v>2.2</v>
      </c>
      <c r="R135" s="61">
        <v>1</v>
      </c>
      <c r="S135" s="61">
        <v>1609</v>
      </c>
      <c r="T135" s="52">
        <f t="shared" si="29"/>
        <v>14917.68</v>
      </c>
      <c r="U135" s="62">
        <v>2.97</v>
      </c>
      <c r="V135" s="61">
        <v>0.98</v>
      </c>
      <c r="W135" s="61">
        <v>2.47</v>
      </c>
      <c r="X135" s="55">
        <f t="shared" si="30"/>
        <v>3.4206</v>
      </c>
      <c r="Y135" s="63">
        <v>1.325</v>
      </c>
      <c r="Z135" s="57">
        <v>0.5</v>
      </c>
      <c r="AA135" s="64">
        <f t="shared" si="31"/>
        <v>100402.819816266</v>
      </c>
    </row>
    <row r="136" customHeight="1" spans="1:27">
      <c r="A136" s="59">
        <v>4060</v>
      </c>
      <c r="B136" s="60">
        <v>1.37</v>
      </c>
      <c r="C136" s="61">
        <v>2.2</v>
      </c>
      <c r="D136" s="61">
        <v>1</v>
      </c>
      <c r="E136" s="61">
        <v>0</v>
      </c>
      <c r="F136" s="52">
        <f t="shared" si="26"/>
        <v>12236.84</v>
      </c>
      <c r="G136" s="62">
        <v>2.47</v>
      </c>
      <c r="H136" s="61">
        <v>0.98</v>
      </c>
      <c r="I136" s="61">
        <v>2.47</v>
      </c>
      <c r="J136" s="55">
        <f t="shared" si="27"/>
        <v>3.4206</v>
      </c>
      <c r="K136" s="63">
        <v>1.325</v>
      </c>
      <c r="L136" s="57">
        <v>0.5</v>
      </c>
      <c r="M136" s="64">
        <f t="shared" si="28"/>
        <v>68494.296403533</v>
      </c>
      <c r="O136" s="59">
        <v>4060</v>
      </c>
      <c r="P136" s="60">
        <v>1.37</v>
      </c>
      <c r="Q136" s="61">
        <v>2.2</v>
      </c>
      <c r="R136" s="61">
        <v>1</v>
      </c>
      <c r="S136" s="61">
        <v>1609</v>
      </c>
      <c r="T136" s="52">
        <f t="shared" si="29"/>
        <v>13845.84</v>
      </c>
      <c r="U136" s="62">
        <v>2.97</v>
      </c>
      <c r="V136" s="61">
        <v>0.98</v>
      </c>
      <c r="W136" s="61">
        <v>2.47</v>
      </c>
      <c r="X136" s="55">
        <f t="shared" si="30"/>
        <v>3.4206</v>
      </c>
      <c r="Y136" s="63">
        <v>1.325</v>
      </c>
      <c r="Z136" s="57">
        <v>0.5</v>
      </c>
      <c r="AA136" s="64">
        <f t="shared" si="31"/>
        <v>93188.845633158</v>
      </c>
    </row>
    <row r="137" customHeight="1" spans="1:27">
      <c r="A137" s="59">
        <v>4060</v>
      </c>
      <c r="B137" s="60">
        <v>1.72</v>
      </c>
      <c r="C137" s="61">
        <v>2.2</v>
      </c>
      <c r="D137" s="61">
        <v>1</v>
      </c>
      <c r="E137" s="61">
        <v>0</v>
      </c>
      <c r="F137" s="52">
        <f t="shared" si="26"/>
        <v>15363.04</v>
      </c>
      <c r="G137" s="62">
        <v>2.47</v>
      </c>
      <c r="H137" s="61">
        <v>0.98</v>
      </c>
      <c r="I137" s="61">
        <v>2.47</v>
      </c>
      <c r="J137" s="55">
        <f t="shared" si="27"/>
        <v>3.4206</v>
      </c>
      <c r="K137" s="63">
        <v>1.325</v>
      </c>
      <c r="L137" s="57">
        <v>0.5</v>
      </c>
      <c r="M137" s="64">
        <f t="shared" si="28"/>
        <v>85992.839280348</v>
      </c>
      <c r="O137" s="59">
        <v>4060</v>
      </c>
      <c r="P137" s="60">
        <v>1.72</v>
      </c>
      <c r="Q137" s="61">
        <v>2.2</v>
      </c>
      <c r="R137" s="61">
        <v>1</v>
      </c>
      <c r="S137" s="61">
        <v>0</v>
      </c>
      <c r="T137" s="52">
        <f t="shared" si="29"/>
        <v>15363.04</v>
      </c>
      <c r="U137" s="62">
        <v>2.97</v>
      </c>
      <c r="V137" s="61">
        <v>0.98</v>
      </c>
      <c r="W137" s="61">
        <v>2.47</v>
      </c>
      <c r="X137" s="55">
        <f t="shared" si="30"/>
        <v>3.4206</v>
      </c>
      <c r="Y137" s="63">
        <v>1.325</v>
      </c>
      <c r="Z137" s="57">
        <v>0.5</v>
      </c>
      <c r="AA137" s="64">
        <f t="shared" si="31"/>
        <v>103400.296624548</v>
      </c>
    </row>
    <row r="138" customHeight="1" spans="1:27">
      <c r="A138" s="59">
        <v>4060</v>
      </c>
      <c r="B138" s="65">
        <v>3.16</v>
      </c>
      <c r="C138" s="61">
        <v>2.2</v>
      </c>
      <c r="D138" s="61">
        <v>1</v>
      </c>
      <c r="E138" s="61">
        <v>0</v>
      </c>
      <c r="F138" s="52">
        <f t="shared" si="26"/>
        <v>28225.12</v>
      </c>
      <c r="G138" s="62">
        <v>2.47</v>
      </c>
      <c r="H138" s="61">
        <v>0.98</v>
      </c>
      <c r="I138" s="61">
        <v>2.47</v>
      </c>
      <c r="J138" s="55">
        <f t="shared" si="27"/>
        <v>3.4206</v>
      </c>
      <c r="K138" s="63">
        <v>1.325</v>
      </c>
      <c r="L138" s="57">
        <v>0.5</v>
      </c>
      <c r="M138" s="64">
        <f t="shared" si="28"/>
        <v>157986.844259244</v>
      </c>
      <c r="O138" s="59">
        <v>4060</v>
      </c>
      <c r="P138" s="65">
        <v>3.16</v>
      </c>
      <c r="Q138" s="61">
        <v>2.2</v>
      </c>
      <c r="R138" s="61">
        <v>1</v>
      </c>
      <c r="S138" s="61">
        <v>0</v>
      </c>
      <c r="T138" s="52">
        <f t="shared" si="29"/>
        <v>28225.12</v>
      </c>
      <c r="U138" s="62">
        <v>2.97</v>
      </c>
      <c r="V138" s="61">
        <v>0.98</v>
      </c>
      <c r="W138" s="61">
        <v>2.47</v>
      </c>
      <c r="X138" s="55">
        <f t="shared" si="30"/>
        <v>3.4206</v>
      </c>
      <c r="Y138" s="63">
        <v>1.325</v>
      </c>
      <c r="Z138" s="57">
        <v>0.5</v>
      </c>
      <c r="AA138" s="64">
        <f t="shared" si="31"/>
        <v>189967.986821844</v>
      </c>
    </row>
    <row r="139" customHeight="1" spans="1:27">
      <c r="A139" s="66">
        <v>2758</v>
      </c>
      <c r="B139" s="60">
        <v>1.62</v>
      </c>
      <c r="C139" s="61">
        <v>2.2</v>
      </c>
      <c r="D139" s="61">
        <v>1</v>
      </c>
      <c r="E139" s="61">
        <v>0</v>
      </c>
      <c r="F139" s="52">
        <f t="shared" si="26"/>
        <v>9829.512</v>
      </c>
      <c r="G139" s="62">
        <v>2.47</v>
      </c>
      <c r="H139" s="61">
        <v>0.98</v>
      </c>
      <c r="I139" s="61">
        <v>2.47</v>
      </c>
      <c r="J139" s="55">
        <f t="shared" si="27"/>
        <v>3.4206</v>
      </c>
      <c r="K139" s="63">
        <v>1.325</v>
      </c>
      <c r="L139" s="57">
        <v>0.5</v>
      </c>
      <c r="M139" s="64">
        <f t="shared" si="28"/>
        <v>55019.5563911994</v>
      </c>
      <c r="O139" s="66">
        <v>2758</v>
      </c>
      <c r="P139" s="60">
        <v>1.62</v>
      </c>
      <c r="Q139" s="61">
        <v>2.2</v>
      </c>
      <c r="R139" s="61">
        <v>1</v>
      </c>
      <c r="S139" s="61">
        <v>0</v>
      </c>
      <c r="T139" s="52">
        <f t="shared" si="29"/>
        <v>9829.512</v>
      </c>
      <c r="U139" s="62">
        <v>2.97</v>
      </c>
      <c r="V139" s="61">
        <v>0.98</v>
      </c>
      <c r="W139" s="61">
        <v>2.47</v>
      </c>
      <c r="X139" s="55">
        <f t="shared" si="30"/>
        <v>3.4206</v>
      </c>
      <c r="Y139" s="63">
        <v>1.325</v>
      </c>
      <c r="Z139" s="57">
        <v>0.5</v>
      </c>
      <c r="AA139" s="64">
        <f t="shared" si="31"/>
        <v>66157.1184137094</v>
      </c>
    </row>
    <row r="140" customHeight="1" spans="1:27">
      <c r="A140" s="66">
        <v>2758</v>
      </c>
      <c r="B140" s="60">
        <v>1.1</v>
      </c>
      <c r="C140" s="61">
        <v>2.2</v>
      </c>
      <c r="D140" s="61">
        <v>1</v>
      </c>
      <c r="E140" s="61">
        <v>0</v>
      </c>
      <c r="F140" s="52">
        <f t="shared" si="26"/>
        <v>6674.36</v>
      </c>
      <c r="G140" s="62">
        <v>2.47</v>
      </c>
      <c r="H140" s="61">
        <v>0.98</v>
      </c>
      <c r="I140" s="61">
        <v>2.47</v>
      </c>
      <c r="J140" s="55">
        <f t="shared" si="27"/>
        <v>3.4206</v>
      </c>
      <c r="K140" s="63">
        <v>1.325</v>
      </c>
      <c r="L140" s="57">
        <v>0.5</v>
      </c>
      <c r="M140" s="64">
        <f t="shared" si="28"/>
        <v>37358.958043407</v>
      </c>
      <c r="O140" s="66">
        <v>2758</v>
      </c>
      <c r="P140" s="60">
        <v>1.1</v>
      </c>
      <c r="Q140" s="61">
        <v>2.2</v>
      </c>
      <c r="R140" s="61">
        <v>1</v>
      </c>
      <c r="S140" s="61">
        <v>0</v>
      </c>
      <c r="T140" s="52">
        <f t="shared" si="29"/>
        <v>6674.36</v>
      </c>
      <c r="U140" s="62">
        <v>2.97</v>
      </c>
      <c r="V140" s="61">
        <v>0.98</v>
      </c>
      <c r="W140" s="61">
        <v>2.47</v>
      </c>
      <c r="X140" s="55">
        <f t="shared" si="30"/>
        <v>3.4206</v>
      </c>
      <c r="Y140" s="63">
        <v>1.325</v>
      </c>
      <c r="Z140" s="57">
        <v>0.5</v>
      </c>
      <c r="AA140" s="64">
        <f t="shared" si="31"/>
        <v>44921.500157457</v>
      </c>
    </row>
    <row r="141" customHeight="1" spans="1:27">
      <c r="A141" s="66">
        <v>2758</v>
      </c>
      <c r="B141" s="51">
        <v>6.07</v>
      </c>
      <c r="C141" s="61">
        <v>1</v>
      </c>
      <c r="D141" s="61">
        <v>1</v>
      </c>
      <c r="E141" s="61">
        <v>0</v>
      </c>
      <c r="F141" s="52">
        <f t="shared" si="26"/>
        <v>16741.06</v>
      </c>
      <c r="G141" s="62">
        <v>2.17</v>
      </c>
      <c r="H141" s="61">
        <v>0.98</v>
      </c>
      <c r="I141" s="61">
        <v>2.47</v>
      </c>
      <c r="J141" s="55">
        <f t="shared" si="27"/>
        <v>3.4206</v>
      </c>
      <c r="K141" s="62">
        <v>1.125</v>
      </c>
      <c r="L141" s="57">
        <v>0.5</v>
      </c>
      <c r="M141" s="64">
        <f t="shared" si="28"/>
        <v>69898.4434935675</v>
      </c>
      <c r="O141" s="66">
        <v>2758</v>
      </c>
      <c r="P141" s="51">
        <v>6.07</v>
      </c>
      <c r="Q141" s="61">
        <v>1</v>
      </c>
      <c r="R141" s="61">
        <v>1</v>
      </c>
      <c r="S141" s="61">
        <v>0</v>
      </c>
      <c r="T141" s="52">
        <f t="shared" si="29"/>
        <v>16741.06</v>
      </c>
      <c r="U141" s="62">
        <v>2.67</v>
      </c>
      <c r="V141" s="61">
        <v>0.98</v>
      </c>
      <c r="W141" s="61">
        <v>2.47</v>
      </c>
      <c r="X141" s="55">
        <f t="shared" si="30"/>
        <v>3.4206</v>
      </c>
      <c r="Y141" s="62">
        <v>1.125</v>
      </c>
      <c r="Z141" s="57">
        <v>0.5</v>
      </c>
      <c r="AA141" s="64">
        <f t="shared" si="31"/>
        <v>86004.0756349425</v>
      </c>
    </row>
    <row r="142" customHeight="1" spans="1:27">
      <c r="A142" s="67">
        <f>SUM(M127:M141)</f>
        <v>1208189.8635938</v>
      </c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9"/>
      <c r="O142" s="67">
        <f>SUM(AA127:AA141)</f>
        <v>1563011.93055469</v>
      </c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9"/>
    </row>
    <row r="143" customHeight="1" spans="1:27">
      <c r="A143" s="67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9"/>
      <c r="O143" s="67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9"/>
    </row>
    <row r="144" customHeight="1" spans="1:27">
      <c r="A144" s="70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2"/>
      <c r="O144" s="70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2"/>
    </row>
    <row r="145" customHeight="1" spans="1:27">
      <c r="A145" s="35" t="s">
        <v>25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7"/>
      <c r="O145" s="35" t="s">
        <v>25</v>
      </c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7"/>
    </row>
    <row r="146" customHeight="1" spans="1:27">
      <c r="A146" s="3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40"/>
      <c r="O146" s="38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40"/>
    </row>
    <row r="147" customHeight="1" spans="1:27">
      <c r="A147" s="41" t="s">
        <v>10</v>
      </c>
      <c r="B147" s="42"/>
      <c r="C147" s="42"/>
      <c r="D147" s="42"/>
      <c r="E147" s="42"/>
      <c r="F147" s="43"/>
      <c r="G147" s="44" t="s">
        <v>11</v>
      </c>
      <c r="H147" s="45"/>
      <c r="I147" s="45"/>
      <c r="J147" s="46"/>
      <c r="K147" s="47" t="s">
        <v>12</v>
      </c>
      <c r="L147" s="48"/>
      <c r="M147" s="49" t="s">
        <v>13</v>
      </c>
      <c r="O147" s="41" t="s">
        <v>10</v>
      </c>
      <c r="P147" s="42"/>
      <c r="Q147" s="42"/>
      <c r="R147" s="42"/>
      <c r="S147" s="42"/>
      <c r="T147" s="43"/>
      <c r="U147" s="44" t="s">
        <v>11</v>
      </c>
      <c r="V147" s="45"/>
      <c r="W147" s="45"/>
      <c r="X147" s="46"/>
      <c r="Y147" s="47" t="s">
        <v>12</v>
      </c>
      <c r="Z147" s="48"/>
      <c r="AA147" s="49" t="s">
        <v>13</v>
      </c>
    </row>
    <row r="148" customHeight="1" spans="1:27">
      <c r="A148" s="50" t="s">
        <v>14</v>
      </c>
      <c r="B148" s="51" t="s">
        <v>15</v>
      </c>
      <c r="C148" s="51" t="s">
        <v>16</v>
      </c>
      <c r="D148" s="51" t="s">
        <v>17</v>
      </c>
      <c r="E148" s="51" t="s">
        <v>18</v>
      </c>
      <c r="F148" s="52" t="s">
        <v>10</v>
      </c>
      <c r="G148" s="53" t="s">
        <v>19</v>
      </c>
      <c r="H148" s="54" t="s">
        <v>20</v>
      </c>
      <c r="I148" s="54" t="s">
        <v>21</v>
      </c>
      <c r="J148" s="55" t="s">
        <v>22</v>
      </c>
      <c r="K148" s="56" t="s">
        <v>23</v>
      </c>
      <c r="L148" s="57" t="s">
        <v>24</v>
      </c>
      <c r="M148" s="58"/>
      <c r="O148" s="50" t="s">
        <v>14</v>
      </c>
      <c r="P148" s="51" t="s">
        <v>15</v>
      </c>
      <c r="Q148" s="51" t="s">
        <v>16</v>
      </c>
      <c r="R148" s="51" t="s">
        <v>17</v>
      </c>
      <c r="S148" s="51" t="s">
        <v>18</v>
      </c>
      <c r="T148" s="52" t="s">
        <v>10</v>
      </c>
      <c r="U148" s="53" t="s">
        <v>19</v>
      </c>
      <c r="V148" s="54" t="s">
        <v>20</v>
      </c>
      <c r="W148" s="54" t="s">
        <v>21</v>
      </c>
      <c r="X148" s="55" t="s">
        <v>22</v>
      </c>
      <c r="Y148" s="56" t="s">
        <v>23</v>
      </c>
      <c r="Z148" s="57" t="s">
        <v>24</v>
      </c>
      <c r="AA148" s="58"/>
    </row>
    <row r="149" customHeight="1" spans="1:27">
      <c r="A149" s="59">
        <v>4060</v>
      </c>
      <c r="B149" s="54">
        <v>5.01</v>
      </c>
      <c r="C149" s="61">
        <v>1</v>
      </c>
      <c r="D149" s="61">
        <v>1</v>
      </c>
      <c r="E149" s="61">
        <v>0</v>
      </c>
      <c r="F149" s="52">
        <f t="shared" ref="F149:F161" si="32">A149*B149*C149*D149+E149</f>
        <v>20340.6</v>
      </c>
      <c r="G149" s="62">
        <v>2.23</v>
      </c>
      <c r="H149" s="61">
        <v>0.98</v>
      </c>
      <c r="I149" s="61">
        <v>2.87</v>
      </c>
      <c r="J149" s="55">
        <f t="shared" ref="J149:J161" si="33">H149*I149+1</f>
        <v>3.8126</v>
      </c>
      <c r="K149" s="62">
        <v>1.275</v>
      </c>
      <c r="L149" s="57">
        <v>0.5</v>
      </c>
      <c r="M149" s="64">
        <f t="shared" ref="M149:M161" si="34">F149*G149*J149*K149*L149</f>
        <v>110247.831293985</v>
      </c>
      <c r="O149" s="59">
        <v>4060</v>
      </c>
      <c r="P149" s="54">
        <v>5.01</v>
      </c>
      <c r="Q149" s="61">
        <v>1</v>
      </c>
      <c r="R149" s="61">
        <v>1</v>
      </c>
      <c r="S149" s="61">
        <v>1609</v>
      </c>
      <c r="T149" s="52">
        <f t="shared" ref="T149:T161" si="35">O149*P149*Q149*R149+S149</f>
        <v>21949.6</v>
      </c>
      <c r="U149" s="62">
        <v>2.73</v>
      </c>
      <c r="V149" s="61">
        <v>0.98</v>
      </c>
      <c r="W149" s="61">
        <v>2.87</v>
      </c>
      <c r="X149" s="55">
        <f t="shared" ref="X149:X161" si="36">V149*W149+1</f>
        <v>3.8126</v>
      </c>
      <c r="Y149" s="62">
        <v>1.275</v>
      </c>
      <c r="Z149" s="57">
        <v>0.5</v>
      </c>
      <c r="AA149" s="64">
        <f t="shared" ref="AA149:AA161" si="37">T149*U149*X149*Y149*Z149</f>
        <v>145643.36012226</v>
      </c>
    </row>
    <row r="150" customHeight="1" spans="1:27">
      <c r="A150" s="59">
        <v>4060</v>
      </c>
      <c r="B150" s="60">
        <v>0.59</v>
      </c>
      <c r="C150" s="61">
        <v>2.2</v>
      </c>
      <c r="D150" s="61">
        <v>1</v>
      </c>
      <c r="E150" s="61">
        <v>0</v>
      </c>
      <c r="F150" s="52">
        <f t="shared" si="32"/>
        <v>5269.88</v>
      </c>
      <c r="G150" s="62">
        <v>2.23</v>
      </c>
      <c r="H150" s="61">
        <v>0.98</v>
      </c>
      <c r="I150" s="61">
        <v>2.87</v>
      </c>
      <c r="J150" s="55">
        <f t="shared" si="33"/>
        <v>3.8126</v>
      </c>
      <c r="K150" s="62">
        <v>1.275</v>
      </c>
      <c r="L150" s="57">
        <v>0.5</v>
      </c>
      <c r="M150" s="64">
        <f t="shared" si="34"/>
        <v>28563.210582753</v>
      </c>
      <c r="O150" s="59">
        <v>4060</v>
      </c>
      <c r="P150" s="60">
        <v>0.59</v>
      </c>
      <c r="Q150" s="61">
        <v>2.2</v>
      </c>
      <c r="R150" s="61">
        <v>1</v>
      </c>
      <c r="S150" s="61">
        <v>1609</v>
      </c>
      <c r="T150" s="52">
        <f t="shared" si="35"/>
        <v>6878.88</v>
      </c>
      <c r="U150" s="62">
        <v>2.73</v>
      </c>
      <c r="V150" s="61">
        <v>0.98</v>
      </c>
      <c r="W150" s="61">
        <v>2.87</v>
      </c>
      <c r="X150" s="55">
        <f t="shared" si="36"/>
        <v>3.8126</v>
      </c>
      <c r="Y150" s="62">
        <v>1.275</v>
      </c>
      <c r="Z150" s="57">
        <v>0.5</v>
      </c>
      <c r="AA150" s="64">
        <f t="shared" si="37"/>
        <v>45643.802031828</v>
      </c>
    </row>
    <row r="151" customHeight="1" spans="1:27">
      <c r="A151" s="59">
        <v>4060</v>
      </c>
      <c r="B151" s="60">
        <v>0.8</v>
      </c>
      <c r="C151" s="61">
        <v>2.2</v>
      </c>
      <c r="D151" s="61">
        <v>1</v>
      </c>
      <c r="E151" s="61">
        <v>0</v>
      </c>
      <c r="F151" s="52">
        <f t="shared" si="32"/>
        <v>7145.6</v>
      </c>
      <c r="G151" s="62">
        <v>2.23</v>
      </c>
      <c r="H151" s="61">
        <v>0.98</v>
      </c>
      <c r="I151" s="61">
        <v>2.87</v>
      </c>
      <c r="J151" s="55">
        <f t="shared" si="33"/>
        <v>3.8126</v>
      </c>
      <c r="K151" s="62">
        <v>1.275</v>
      </c>
      <c r="L151" s="57">
        <v>0.5</v>
      </c>
      <c r="M151" s="64">
        <f t="shared" si="34"/>
        <v>38729.77706136</v>
      </c>
      <c r="O151" s="59">
        <v>4060</v>
      </c>
      <c r="P151" s="60">
        <v>0.8</v>
      </c>
      <c r="Q151" s="61">
        <v>2.2</v>
      </c>
      <c r="R151" s="61">
        <v>1</v>
      </c>
      <c r="S151" s="61">
        <v>1609</v>
      </c>
      <c r="T151" s="52">
        <f t="shared" si="35"/>
        <v>8754.6</v>
      </c>
      <c r="U151" s="62">
        <v>2.73</v>
      </c>
      <c r="V151" s="61">
        <v>0.98</v>
      </c>
      <c r="W151" s="61">
        <v>2.87</v>
      </c>
      <c r="X151" s="55">
        <f t="shared" si="36"/>
        <v>3.8126</v>
      </c>
      <c r="Y151" s="62">
        <v>1.275</v>
      </c>
      <c r="Z151" s="57">
        <v>0.5</v>
      </c>
      <c r="AA151" s="64">
        <f t="shared" si="37"/>
        <v>58089.867720885</v>
      </c>
    </row>
    <row r="152" customHeight="1" spans="1:27">
      <c r="A152" s="59">
        <v>4060</v>
      </c>
      <c r="B152" s="60">
        <v>0.74</v>
      </c>
      <c r="C152" s="61">
        <v>2.2</v>
      </c>
      <c r="D152" s="61">
        <v>1</v>
      </c>
      <c r="E152" s="61">
        <v>0</v>
      </c>
      <c r="F152" s="52">
        <f t="shared" si="32"/>
        <v>6609.68</v>
      </c>
      <c r="G152" s="62">
        <v>2.23</v>
      </c>
      <c r="H152" s="61">
        <v>0.98</v>
      </c>
      <c r="I152" s="61">
        <v>2.87</v>
      </c>
      <c r="J152" s="55">
        <f t="shared" si="33"/>
        <v>3.8126</v>
      </c>
      <c r="K152" s="62">
        <v>1.275</v>
      </c>
      <c r="L152" s="57">
        <v>0.5</v>
      </c>
      <c r="M152" s="64">
        <f t="shared" si="34"/>
        <v>35825.043781758</v>
      </c>
      <c r="O152" s="59">
        <v>4060</v>
      </c>
      <c r="P152" s="60">
        <v>0.74</v>
      </c>
      <c r="Q152" s="61">
        <v>2.2</v>
      </c>
      <c r="R152" s="61">
        <v>1</v>
      </c>
      <c r="S152" s="61">
        <v>1609</v>
      </c>
      <c r="T152" s="52">
        <f t="shared" si="35"/>
        <v>8218.68</v>
      </c>
      <c r="U152" s="62">
        <v>2.73</v>
      </c>
      <c r="V152" s="61">
        <v>0.98</v>
      </c>
      <c r="W152" s="61">
        <v>2.87</v>
      </c>
      <c r="X152" s="55">
        <f t="shared" si="36"/>
        <v>3.8126</v>
      </c>
      <c r="Y152" s="62">
        <v>1.275</v>
      </c>
      <c r="Z152" s="57">
        <v>0.5</v>
      </c>
      <c r="AA152" s="64">
        <f t="shared" si="37"/>
        <v>54533.848952583</v>
      </c>
    </row>
    <row r="153" customHeight="1" spans="1:27">
      <c r="A153" s="59">
        <v>4060</v>
      </c>
      <c r="B153" s="60">
        <v>0.92</v>
      </c>
      <c r="C153" s="61">
        <v>2.2</v>
      </c>
      <c r="D153" s="61">
        <v>1</v>
      </c>
      <c r="E153" s="61">
        <v>0</v>
      </c>
      <c r="F153" s="52">
        <f t="shared" si="32"/>
        <v>8217.44</v>
      </c>
      <c r="G153" s="62">
        <v>2.23</v>
      </c>
      <c r="H153" s="61">
        <v>0.98</v>
      </c>
      <c r="I153" s="61">
        <v>2.87</v>
      </c>
      <c r="J153" s="55">
        <f t="shared" si="33"/>
        <v>3.8126</v>
      </c>
      <c r="K153" s="62">
        <v>1.275</v>
      </c>
      <c r="L153" s="57">
        <v>0.5</v>
      </c>
      <c r="M153" s="64">
        <f t="shared" si="34"/>
        <v>44539.243620564</v>
      </c>
      <c r="O153" s="59">
        <v>4060</v>
      </c>
      <c r="P153" s="60">
        <v>0.92</v>
      </c>
      <c r="Q153" s="61">
        <v>2.2</v>
      </c>
      <c r="R153" s="61">
        <v>1</v>
      </c>
      <c r="S153" s="61">
        <v>1609</v>
      </c>
      <c r="T153" s="52">
        <f t="shared" si="35"/>
        <v>9826.44</v>
      </c>
      <c r="U153" s="62">
        <v>2.73</v>
      </c>
      <c r="V153" s="61">
        <v>0.98</v>
      </c>
      <c r="W153" s="61">
        <v>2.87</v>
      </c>
      <c r="X153" s="55">
        <f t="shared" si="36"/>
        <v>3.8126</v>
      </c>
      <c r="Y153" s="62">
        <v>1.275</v>
      </c>
      <c r="Z153" s="57">
        <v>0.5</v>
      </c>
      <c r="AA153" s="64">
        <f t="shared" si="37"/>
        <v>65201.905257489</v>
      </c>
    </row>
    <row r="154" customHeight="1" spans="1:27">
      <c r="A154" s="59">
        <v>4060</v>
      </c>
      <c r="B154" s="65">
        <v>1.7</v>
      </c>
      <c r="C154" s="61">
        <v>2.2</v>
      </c>
      <c r="D154" s="61">
        <v>1</v>
      </c>
      <c r="E154" s="61">
        <v>0</v>
      </c>
      <c r="F154" s="52">
        <f t="shared" si="32"/>
        <v>15184.4</v>
      </c>
      <c r="G154" s="62">
        <v>2.23</v>
      </c>
      <c r="H154" s="61">
        <v>0.98</v>
      </c>
      <c r="I154" s="61">
        <v>2.87</v>
      </c>
      <c r="J154" s="55">
        <f t="shared" si="33"/>
        <v>3.8126</v>
      </c>
      <c r="K154" s="62">
        <v>1.275</v>
      </c>
      <c r="L154" s="57">
        <v>0.5</v>
      </c>
      <c r="M154" s="64">
        <f t="shared" si="34"/>
        <v>82300.77625539</v>
      </c>
      <c r="O154" s="59">
        <v>4060</v>
      </c>
      <c r="P154" s="65">
        <v>1.7</v>
      </c>
      <c r="Q154" s="61">
        <v>2.2</v>
      </c>
      <c r="R154" s="61">
        <v>1</v>
      </c>
      <c r="S154" s="61">
        <v>1609</v>
      </c>
      <c r="T154" s="52">
        <f t="shared" si="35"/>
        <v>16793.4</v>
      </c>
      <c r="U154" s="62">
        <v>2.73</v>
      </c>
      <c r="V154" s="61">
        <v>0.98</v>
      </c>
      <c r="W154" s="61">
        <v>2.87</v>
      </c>
      <c r="X154" s="55">
        <f t="shared" si="36"/>
        <v>3.8126</v>
      </c>
      <c r="Y154" s="62">
        <v>1.275</v>
      </c>
      <c r="Z154" s="57">
        <v>0.5</v>
      </c>
      <c r="AA154" s="64">
        <f t="shared" si="37"/>
        <v>111430.149245415</v>
      </c>
    </row>
    <row r="155" customHeight="1" spans="1:27">
      <c r="A155" s="59">
        <v>4060</v>
      </c>
      <c r="B155" s="60">
        <v>0.59</v>
      </c>
      <c r="C155" s="61">
        <v>2.2</v>
      </c>
      <c r="D155" s="61">
        <v>1</v>
      </c>
      <c r="E155" s="61">
        <v>0</v>
      </c>
      <c r="F155" s="52">
        <f t="shared" si="32"/>
        <v>5269.88</v>
      </c>
      <c r="G155" s="62">
        <v>2.23</v>
      </c>
      <c r="H155" s="61">
        <v>0.98</v>
      </c>
      <c r="I155" s="61">
        <v>2.87</v>
      </c>
      <c r="J155" s="55">
        <f t="shared" si="33"/>
        <v>3.8126</v>
      </c>
      <c r="K155" s="62">
        <v>1.275</v>
      </c>
      <c r="L155" s="57">
        <v>0.5</v>
      </c>
      <c r="M155" s="64">
        <f t="shared" si="34"/>
        <v>28563.210582753</v>
      </c>
      <c r="O155" s="59">
        <v>4060</v>
      </c>
      <c r="P155" s="60">
        <v>0.59</v>
      </c>
      <c r="Q155" s="61">
        <v>2.2</v>
      </c>
      <c r="R155" s="61">
        <v>1</v>
      </c>
      <c r="S155" s="61">
        <v>1609</v>
      </c>
      <c r="T155" s="52">
        <f t="shared" si="35"/>
        <v>6878.88</v>
      </c>
      <c r="U155" s="62">
        <v>2.73</v>
      </c>
      <c r="V155" s="61">
        <v>0.98</v>
      </c>
      <c r="W155" s="61">
        <v>2.87</v>
      </c>
      <c r="X155" s="55">
        <f t="shared" si="36"/>
        <v>3.8126</v>
      </c>
      <c r="Y155" s="62">
        <v>1.275</v>
      </c>
      <c r="Z155" s="57">
        <v>0.5</v>
      </c>
      <c r="AA155" s="64">
        <f t="shared" si="37"/>
        <v>45643.802031828</v>
      </c>
    </row>
    <row r="156" customHeight="1" spans="1:27">
      <c r="A156" s="59">
        <v>4060</v>
      </c>
      <c r="B156" s="60">
        <v>0.8</v>
      </c>
      <c r="C156" s="61">
        <v>2.2</v>
      </c>
      <c r="D156" s="61">
        <v>1</v>
      </c>
      <c r="E156" s="61">
        <v>0</v>
      </c>
      <c r="F156" s="52">
        <f t="shared" si="32"/>
        <v>7145.6</v>
      </c>
      <c r="G156" s="62">
        <v>2.23</v>
      </c>
      <c r="H156" s="61">
        <v>0.98</v>
      </c>
      <c r="I156" s="61">
        <v>2.87</v>
      </c>
      <c r="J156" s="55">
        <f t="shared" si="33"/>
        <v>3.8126</v>
      </c>
      <c r="K156" s="62">
        <v>1.275</v>
      </c>
      <c r="L156" s="57">
        <v>0.5</v>
      </c>
      <c r="M156" s="64">
        <f t="shared" si="34"/>
        <v>38729.77706136</v>
      </c>
      <c r="O156" s="59">
        <v>4060</v>
      </c>
      <c r="P156" s="60">
        <v>0.8</v>
      </c>
      <c r="Q156" s="61">
        <v>2.2</v>
      </c>
      <c r="R156" s="61">
        <v>1</v>
      </c>
      <c r="S156" s="61">
        <v>1609</v>
      </c>
      <c r="T156" s="52">
        <f t="shared" si="35"/>
        <v>8754.6</v>
      </c>
      <c r="U156" s="62">
        <v>2.73</v>
      </c>
      <c r="V156" s="61">
        <v>0.98</v>
      </c>
      <c r="W156" s="61">
        <v>2.87</v>
      </c>
      <c r="X156" s="55">
        <f t="shared" si="36"/>
        <v>3.8126</v>
      </c>
      <c r="Y156" s="62">
        <v>1.275</v>
      </c>
      <c r="Z156" s="57">
        <v>0.5</v>
      </c>
      <c r="AA156" s="64">
        <f t="shared" si="37"/>
        <v>58089.867720885</v>
      </c>
    </row>
    <row r="157" customHeight="1" spans="1:27">
      <c r="A157" s="59">
        <v>4060</v>
      </c>
      <c r="B157" s="60">
        <v>0.74</v>
      </c>
      <c r="C157" s="61">
        <v>2.2</v>
      </c>
      <c r="D157" s="61">
        <v>1</v>
      </c>
      <c r="E157" s="61">
        <v>0</v>
      </c>
      <c r="F157" s="52">
        <f t="shared" si="32"/>
        <v>6609.68</v>
      </c>
      <c r="G157" s="62">
        <v>2.23</v>
      </c>
      <c r="H157" s="61">
        <v>0.98</v>
      </c>
      <c r="I157" s="61">
        <v>2.87</v>
      </c>
      <c r="J157" s="55">
        <f t="shared" si="33"/>
        <v>3.8126</v>
      </c>
      <c r="K157" s="62">
        <v>1.275</v>
      </c>
      <c r="L157" s="57">
        <v>0.5</v>
      </c>
      <c r="M157" s="64">
        <f t="shared" si="34"/>
        <v>35825.043781758</v>
      </c>
      <c r="O157" s="59">
        <v>4060</v>
      </c>
      <c r="P157" s="60">
        <v>0.74</v>
      </c>
      <c r="Q157" s="61">
        <v>2.2</v>
      </c>
      <c r="R157" s="61">
        <v>1</v>
      </c>
      <c r="S157" s="61">
        <v>1609</v>
      </c>
      <c r="T157" s="52">
        <f t="shared" si="35"/>
        <v>8218.68</v>
      </c>
      <c r="U157" s="62">
        <v>2.73</v>
      </c>
      <c r="V157" s="61">
        <v>0.98</v>
      </c>
      <c r="W157" s="61">
        <v>2.87</v>
      </c>
      <c r="X157" s="55">
        <f t="shared" si="36"/>
        <v>3.8126</v>
      </c>
      <c r="Y157" s="62">
        <v>1.275</v>
      </c>
      <c r="Z157" s="57">
        <v>0.5</v>
      </c>
      <c r="AA157" s="64">
        <f t="shared" si="37"/>
        <v>54533.848952583</v>
      </c>
    </row>
    <row r="158" customHeight="1" spans="1:27">
      <c r="A158" s="59">
        <v>4060</v>
      </c>
      <c r="B158" s="60">
        <v>0.92</v>
      </c>
      <c r="C158" s="61">
        <v>2.2</v>
      </c>
      <c r="D158" s="61">
        <v>1</v>
      </c>
      <c r="E158" s="61">
        <v>0</v>
      </c>
      <c r="F158" s="52">
        <f t="shared" si="32"/>
        <v>8217.44</v>
      </c>
      <c r="G158" s="62">
        <v>2.23</v>
      </c>
      <c r="H158" s="61">
        <v>0.98</v>
      </c>
      <c r="I158" s="61">
        <v>2.87</v>
      </c>
      <c r="J158" s="55">
        <f t="shared" si="33"/>
        <v>3.8126</v>
      </c>
      <c r="K158" s="62">
        <v>1.275</v>
      </c>
      <c r="L158" s="57">
        <v>0.5</v>
      </c>
      <c r="M158" s="64">
        <f t="shared" si="34"/>
        <v>44539.243620564</v>
      </c>
      <c r="O158" s="59">
        <v>4060</v>
      </c>
      <c r="P158" s="60">
        <v>0.92</v>
      </c>
      <c r="Q158" s="61">
        <v>2.2</v>
      </c>
      <c r="R158" s="61">
        <v>1</v>
      </c>
      <c r="S158" s="61">
        <v>1609</v>
      </c>
      <c r="T158" s="52">
        <f t="shared" si="35"/>
        <v>9826.44</v>
      </c>
      <c r="U158" s="62">
        <v>2.73</v>
      </c>
      <c r="V158" s="61">
        <v>0.98</v>
      </c>
      <c r="W158" s="61">
        <v>2.87</v>
      </c>
      <c r="X158" s="55">
        <f t="shared" si="36"/>
        <v>3.8126</v>
      </c>
      <c r="Y158" s="62">
        <v>1.275</v>
      </c>
      <c r="Z158" s="57">
        <v>0.5</v>
      </c>
      <c r="AA158" s="64">
        <f t="shared" si="37"/>
        <v>65201.905257489</v>
      </c>
    </row>
    <row r="159" customHeight="1" spans="1:27">
      <c r="A159" s="59">
        <v>4060</v>
      </c>
      <c r="B159" s="65">
        <v>1.7</v>
      </c>
      <c r="C159" s="61">
        <v>2.2</v>
      </c>
      <c r="D159" s="61">
        <v>1</v>
      </c>
      <c r="E159" s="61">
        <v>0</v>
      </c>
      <c r="F159" s="52">
        <f t="shared" si="32"/>
        <v>15184.4</v>
      </c>
      <c r="G159" s="62">
        <v>2.23</v>
      </c>
      <c r="H159" s="61">
        <v>0.98</v>
      </c>
      <c r="I159" s="61">
        <v>2.87</v>
      </c>
      <c r="J159" s="55">
        <f t="shared" si="33"/>
        <v>3.8126</v>
      </c>
      <c r="K159" s="62">
        <v>1.275</v>
      </c>
      <c r="L159" s="57">
        <v>0.5</v>
      </c>
      <c r="M159" s="64">
        <f t="shared" si="34"/>
        <v>82300.77625539</v>
      </c>
      <c r="O159" s="59">
        <v>4060</v>
      </c>
      <c r="P159" s="65">
        <v>1.7</v>
      </c>
      <c r="Q159" s="61">
        <v>2.2</v>
      </c>
      <c r="R159" s="61">
        <v>1</v>
      </c>
      <c r="S159" s="61">
        <v>0</v>
      </c>
      <c r="T159" s="52">
        <f t="shared" si="35"/>
        <v>15184.4</v>
      </c>
      <c r="U159" s="62">
        <v>2.73</v>
      </c>
      <c r="V159" s="61">
        <v>0.98</v>
      </c>
      <c r="W159" s="61">
        <v>2.87</v>
      </c>
      <c r="X159" s="55">
        <f t="shared" si="36"/>
        <v>3.8126</v>
      </c>
      <c r="Y159" s="62">
        <v>1.275</v>
      </c>
      <c r="Z159" s="57">
        <v>0.5</v>
      </c>
      <c r="AA159" s="64">
        <f t="shared" si="37"/>
        <v>100753.86510189</v>
      </c>
    </row>
    <row r="160" customHeight="1" spans="1:27">
      <c r="A160" s="66">
        <v>2758</v>
      </c>
      <c r="B160" s="60">
        <v>0.59</v>
      </c>
      <c r="C160" s="61">
        <v>2.2</v>
      </c>
      <c r="D160" s="61">
        <v>1</v>
      </c>
      <c r="E160" s="61">
        <v>0</v>
      </c>
      <c r="F160" s="52">
        <f t="shared" si="32"/>
        <v>3579.884</v>
      </c>
      <c r="G160" s="62">
        <v>2.23</v>
      </c>
      <c r="H160" s="61">
        <v>0.98</v>
      </c>
      <c r="I160" s="61">
        <v>2.87</v>
      </c>
      <c r="J160" s="55">
        <f t="shared" si="33"/>
        <v>3.8126</v>
      </c>
      <c r="K160" s="62">
        <v>1.275</v>
      </c>
      <c r="L160" s="57">
        <v>0.5</v>
      </c>
      <c r="M160" s="64">
        <f t="shared" si="34"/>
        <v>19403.2844303529</v>
      </c>
      <c r="O160" s="66">
        <v>2758</v>
      </c>
      <c r="P160" s="60">
        <v>0.59</v>
      </c>
      <c r="Q160" s="61">
        <v>2.2</v>
      </c>
      <c r="R160" s="61">
        <v>1</v>
      </c>
      <c r="S160" s="61">
        <v>0</v>
      </c>
      <c r="T160" s="52">
        <f t="shared" si="35"/>
        <v>3579.884</v>
      </c>
      <c r="U160" s="62">
        <v>2.73</v>
      </c>
      <c r="V160" s="61">
        <v>0.98</v>
      </c>
      <c r="W160" s="61">
        <v>2.87</v>
      </c>
      <c r="X160" s="55">
        <f t="shared" si="36"/>
        <v>3.8126</v>
      </c>
      <c r="Y160" s="62">
        <v>1.275</v>
      </c>
      <c r="Z160" s="57">
        <v>0.5</v>
      </c>
      <c r="AA160" s="64">
        <f t="shared" si="37"/>
        <v>23753.7966344679</v>
      </c>
    </row>
    <row r="161" customHeight="1" spans="1:27">
      <c r="A161" s="66">
        <v>2758</v>
      </c>
      <c r="B161" s="51">
        <v>3.27</v>
      </c>
      <c r="C161" s="61">
        <v>1</v>
      </c>
      <c r="D161" s="61">
        <v>1</v>
      </c>
      <c r="E161" s="61">
        <v>0</v>
      </c>
      <c r="F161" s="52">
        <f t="shared" si="32"/>
        <v>9018.66</v>
      </c>
      <c r="G161" s="62">
        <v>1.93</v>
      </c>
      <c r="H161" s="61">
        <v>0.98</v>
      </c>
      <c r="I161" s="61">
        <v>2.87</v>
      </c>
      <c r="J161" s="55">
        <f t="shared" si="33"/>
        <v>3.8126</v>
      </c>
      <c r="K161" s="62">
        <v>1.275</v>
      </c>
      <c r="L161" s="57">
        <v>0.5</v>
      </c>
      <c r="M161" s="64">
        <f t="shared" si="34"/>
        <v>42305.8822363485</v>
      </c>
      <c r="O161" s="66">
        <v>2758</v>
      </c>
      <c r="P161" s="51">
        <v>3.27</v>
      </c>
      <c r="Q161" s="61">
        <v>1</v>
      </c>
      <c r="R161" s="61">
        <v>1</v>
      </c>
      <c r="S161" s="61">
        <v>0</v>
      </c>
      <c r="T161" s="52">
        <f t="shared" si="35"/>
        <v>9018.66</v>
      </c>
      <c r="U161" s="62">
        <v>2.43</v>
      </c>
      <c r="V161" s="61">
        <v>0.98</v>
      </c>
      <c r="W161" s="61">
        <v>2.87</v>
      </c>
      <c r="X161" s="55">
        <f t="shared" si="36"/>
        <v>3.8126</v>
      </c>
      <c r="Y161" s="62">
        <v>1.275</v>
      </c>
      <c r="Z161" s="57">
        <v>0.5</v>
      </c>
      <c r="AA161" s="64">
        <f t="shared" si="37"/>
        <v>53265.9553545735</v>
      </c>
    </row>
    <row r="162" customHeight="1" spans="1:27">
      <c r="A162" s="67">
        <f>SUM(M149:M161)</f>
        <v>631873.100564336</v>
      </c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9"/>
      <c r="O162" s="67">
        <f>SUM(AA149:AA161)</f>
        <v>881785.974384176</v>
      </c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9"/>
    </row>
    <row r="163" customHeight="1" spans="1:27">
      <c r="A163" s="67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9"/>
      <c r="O163" s="67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9"/>
    </row>
    <row r="164" customHeight="1" spans="1:27">
      <c r="A164" s="70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2"/>
      <c r="O164" s="70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2"/>
    </row>
    <row r="165" customHeight="1" spans="1:27">
      <c r="A165" s="35" t="s">
        <v>6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7"/>
      <c r="O165" s="35" t="s">
        <v>6</v>
      </c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7"/>
    </row>
    <row r="166" customHeight="1" spans="1:27">
      <c r="A166" s="3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40"/>
      <c r="O166" s="38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40"/>
    </row>
    <row r="167" customHeight="1" spans="1:27">
      <c r="A167" s="41" t="s">
        <v>10</v>
      </c>
      <c r="B167" s="42"/>
      <c r="C167" s="42"/>
      <c r="D167" s="42"/>
      <c r="E167" s="42"/>
      <c r="F167" s="43"/>
      <c r="G167" s="44" t="s">
        <v>11</v>
      </c>
      <c r="H167" s="45"/>
      <c r="I167" s="45"/>
      <c r="J167" s="46"/>
      <c r="K167" s="47" t="s">
        <v>12</v>
      </c>
      <c r="L167" s="48"/>
      <c r="M167" s="49" t="s">
        <v>13</v>
      </c>
      <c r="O167" s="41" t="s">
        <v>10</v>
      </c>
      <c r="P167" s="42"/>
      <c r="Q167" s="42"/>
      <c r="R167" s="42"/>
      <c r="S167" s="42"/>
      <c r="T167" s="43"/>
      <c r="U167" s="44" t="s">
        <v>11</v>
      </c>
      <c r="V167" s="45"/>
      <c r="W167" s="45"/>
      <c r="X167" s="46"/>
      <c r="Y167" s="47" t="s">
        <v>12</v>
      </c>
      <c r="Z167" s="48"/>
      <c r="AA167" s="49" t="s">
        <v>13</v>
      </c>
    </row>
    <row r="168" customHeight="1" spans="1:27">
      <c r="A168" s="50" t="s">
        <v>14</v>
      </c>
      <c r="B168" s="51" t="s">
        <v>15</v>
      </c>
      <c r="C168" s="51" t="s">
        <v>16</v>
      </c>
      <c r="D168" s="51" t="s">
        <v>17</v>
      </c>
      <c r="E168" s="51" t="s">
        <v>18</v>
      </c>
      <c r="F168" s="52" t="s">
        <v>10</v>
      </c>
      <c r="G168" s="53" t="s">
        <v>19</v>
      </c>
      <c r="H168" s="54" t="s">
        <v>20</v>
      </c>
      <c r="I168" s="54" t="s">
        <v>21</v>
      </c>
      <c r="J168" s="55" t="s">
        <v>22</v>
      </c>
      <c r="K168" s="56" t="s">
        <v>23</v>
      </c>
      <c r="L168" s="57" t="s">
        <v>24</v>
      </c>
      <c r="M168" s="58"/>
      <c r="O168" s="50" t="s">
        <v>14</v>
      </c>
      <c r="P168" s="51" t="s">
        <v>15</v>
      </c>
      <c r="Q168" s="51" t="s">
        <v>16</v>
      </c>
      <c r="R168" s="51" t="s">
        <v>17</v>
      </c>
      <c r="S168" s="51" t="s">
        <v>18</v>
      </c>
      <c r="T168" s="52" t="s">
        <v>10</v>
      </c>
      <c r="U168" s="53" t="s">
        <v>19</v>
      </c>
      <c r="V168" s="54" t="s">
        <v>20</v>
      </c>
      <c r="W168" s="54" t="s">
        <v>21</v>
      </c>
      <c r="X168" s="55" t="s">
        <v>22</v>
      </c>
      <c r="Y168" s="56" t="s">
        <v>23</v>
      </c>
      <c r="Z168" s="57" t="s">
        <v>24</v>
      </c>
      <c r="AA168" s="58"/>
    </row>
    <row r="169" customHeight="1" spans="1:27">
      <c r="A169" s="66">
        <v>2681</v>
      </c>
      <c r="B169" s="61">
        <v>2.14</v>
      </c>
      <c r="C169" s="61">
        <v>1</v>
      </c>
      <c r="D169" s="61">
        <v>1</v>
      </c>
      <c r="E169" s="61">
        <v>0</v>
      </c>
      <c r="F169" s="52">
        <f t="shared" ref="F169:F191" si="38">A169*B169*C169*D169+E169</f>
        <v>5737.34</v>
      </c>
      <c r="G169" s="62">
        <v>1.63</v>
      </c>
      <c r="H169" s="61">
        <v>0.98</v>
      </c>
      <c r="I169" s="61">
        <v>2.23</v>
      </c>
      <c r="J169" s="55">
        <f t="shared" ref="J169:J191" si="39">H169*I169+1</f>
        <v>3.1854</v>
      </c>
      <c r="K169" s="62">
        <v>1.125</v>
      </c>
      <c r="L169" s="57">
        <v>0.5</v>
      </c>
      <c r="M169" s="64">
        <f t="shared" ref="M169:M191" si="40">F169*G169*J169*K169*L169</f>
        <v>16756.5533752575</v>
      </c>
      <c r="O169" s="66">
        <v>2681</v>
      </c>
      <c r="P169" s="61">
        <v>2.14</v>
      </c>
      <c r="Q169" s="61">
        <v>1</v>
      </c>
      <c r="R169" s="61">
        <v>1</v>
      </c>
      <c r="S169" s="61">
        <v>0</v>
      </c>
      <c r="T169" s="52">
        <f t="shared" ref="T169:T191" si="41">O169*P169*Q169*R169+S169</f>
        <v>5737.34</v>
      </c>
      <c r="U169" s="62">
        <v>2.13</v>
      </c>
      <c r="V169" s="61">
        <v>0.98</v>
      </c>
      <c r="W169" s="61">
        <v>2.23</v>
      </c>
      <c r="X169" s="55">
        <f t="shared" ref="X169:X191" si="42">V169*W169+1</f>
        <v>3.1854</v>
      </c>
      <c r="Y169" s="62">
        <v>1.125</v>
      </c>
      <c r="Z169" s="57">
        <v>0.5</v>
      </c>
      <c r="AA169" s="64">
        <f t="shared" ref="AA169:AA191" si="43">T169*U169*X169*Y169*Z169</f>
        <v>21896.6004228825</v>
      </c>
    </row>
    <row r="170" customHeight="1" spans="1:27">
      <c r="A170" s="66">
        <v>2681</v>
      </c>
      <c r="B170" s="61">
        <v>1.74</v>
      </c>
      <c r="C170" s="61">
        <v>1</v>
      </c>
      <c r="D170" s="61">
        <v>1</v>
      </c>
      <c r="E170" s="61">
        <v>0</v>
      </c>
      <c r="F170" s="52">
        <f t="shared" si="38"/>
        <v>4664.94</v>
      </c>
      <c r="G170" s="62">
        <v>1.63</v>
      </c>
      <c r="H170" s="61">
        <v>0.98</v>
      </c>
      <c r="I170" s="61">
        <v>2.23</v>
      </c>
      <c r="J170" s="55">
        <f t="shared" si="39"/>
        <v>3.1854</v>
      </c>
      <c r="K170" s="62">
        <v>1.125</v>
      </c>
      <c r="L170" s="57">
        <v>0.5</v>
      </c>
      <c r="M170" s="64">
        <f t="shared" si="40"/>
        <v>13624.4873238075</v>
      </c>
      <c r="O170" s="66">
        <v>2681</v>
      </c>
      <c r="P170" s="61">
        <v>1.74</v>
      </c>
      <c r="Q170" s="61">
        <v>1</v>
      </c>
      <c r="R170" s="61">
        <v>1</v>
      </c>
      <c r="S170" s="61">
        <v>0</v>
      </c>
      <c r="T170" s="52">
        <f t="shared" si="41"/>
        <v>4664.94</v>
      </c>
      <c r="U170" s="62">
        <v>2.13</v>
      </c>
      <c r="V170" s="61">
        <v>0.98</v>
      </c>
      <c r="W170" s="61">
        <v>2.23</v>
      </c>
      <c r="X170" s="55">
        <f t="shared" si="42"/>
        <v>3.1854</v>
      </c>
      <c r="Y170" s="62">
        <v>1.125</v>
      </c>
      <c r="Z170" s="57">
        <v>0.5</v>
      </c>
      <c r="AA170" s="64">
        <f t="shared" si="43"/>
        <v>17803.7779139325</v>
      </c>
    </row>
    <row r="171" customHeight="1" spans="1:27">
      <c r="A171" s="66">
        <v>2681</v>
      </c>
      <c r="B171" s="61">
        <v>2.01</v>
      </c>
      <c r="C171" s="61">
        <v>1</v>
      </c>
      <c r="D171" s="61">
        <v>1</v>
      </c>
      <c r="E171" s="61">
        <v>0</v>
      </c>
      <c r="F171" s="52">
        <f t="shared" si="38"/>
        <v>5388.81</v>
      </c>
      <c r="G171" s="62">
        <v>1.63</v>
      </c>
      <c r="H171" s="61">
        <v>0.98</v>
      </c>
      <c r="I171" s="61">
        <v>2.23</v>
      </c>
      <c r="J171" s="55">
        <f t="shared" si="39"/>
        <v>3.1854</v>
      </c>
      <c r="K171" s="62">
        <v>1.125</v>
      </c>
      <c r="L171" s="57">
        <v>0.5</v>
      </c>
      <c r="M171" s="64">
        <f t="shared" si="40"/>
        <v>15738.6319085362</v>
      </c>
      <c r="O171" s="66">
        <v>2681</v>
      </c>
      <c r="P171" s="61">
        <v>2.01</v>
      </c>
      <c r="Q171" s="61">
        <v>1</v>
      </c>
      <c r="R171" s="61">
        <v>1</v>
      </c>
      <c r="S171" s="61">
        <v>0</v>
      </c>
      <c r="T171" s="52">
        <f t="shared" si="41"/>
        <v>5388.81</v>
      </c>
      <c r="U171" s="62">
        <v>2.13</v>
      </c>
      <c r="V171" s="61">
        <v>0.98</v>
      </c>
      <c r="W171" s="61">
        <v>2.23</v>
      </c>
      <c r="X171" s="55">
        <f t="shared" si="42"/>
        <v>3.1854</v>
      </c>
      <c r="Y171" s="62">
        <v>1.125</v>
      </c>
      <c r="Z171" s="57">
        <v>0.5</v>
      </c>
      <c r="AA171" s="64">
        <f t="shared" si="43"/>
        <v>20566.4331074737</v>
      </c>
    </row>
    <row r="172" customHeight="1" spans="1:27">
      <c r="A172" s="66">
        <v>2681</v>
      </c>
      <c r="B172" s="61">
        <v>1.7</v>
      </c>
      <c r="C172" s="61">
        <v>1.75</v>
      </c>
      <c r="D172" s="61">
        <v>1</v>
      </c>
      <c r="E172" s="61">
        <v>0</v>
      </c>
      <c r="F172" s="52">
        <f t="shared" si="38"/>
        <v>7975.975</v>
      </c>
      <c r="G172" s="62">
        <v>1.63</v>
      </c>
      <c r="H172" s="61">
        <v>0.98</v>
      </c>
      <c r="I172" s="61">
        <v>2.23</v>
      </c>
      <c r="J172" s="55">
        <f t="shared" si="39"/>
        <v>3.1854</v>
      </c>
      <c r="K172" s="62">
        <v>1.125</v>
      </c>
      <c r="L172" s="57">
        <v>0.5</v>
      </c>
      <c r="M172" s="64">
        <f t="shared" si="40"/>
        <v>23294.7412576594</v>
      </c>
      <c r="O172" s="66">
        <v>2681</v>
      </c>
      <c r="P172" s="61">
        <v>1.7</v>
      </c>
      <c r="Q172" s="61">
        <v>1.75</v>
      </c>
      <c r="R172" s="61">
        <v>1</v>
      </c>
      <c r="S172" s="61">
        <v>0</v>
      </c>
      <c r="T172" s="52">
        <f t="shared" si="41"/>
        <v>7975.975</v>
      </c>
      <c r="U172" s="62">
        <v>2.13</v>
      </c>
      <c r="V172" s="61">
        <v>0.98</v>
      </c>
      <c r="W172" s="61">
        <v>2.23</v>
      </c>
      <c r="X172" s="55">
        <f t="shared" si="42"/>
        <v>3.1854</v>
      </c>
      <c r="Y172" s="62">
        <v>1.125</v>
      </c>
      <c r="Z172" s="57">
        <v>0.5</v>
      </c>
      <c r="AA172" s="64">
        <f t="shared" si="43"/>
        <v>30440.3674103156</v>
      </c>
    </row>
    <row r="173" customHeight="1" spans="1:27">
      <c r="A173" s="66">
        <v>2681</v>
      </c>
      <c r="B173" s="61">
        <v>1.7</v>
      </c>
      <c r="C173" s="61">
        <v>1.75</v>
      </c>
      <c r="D173" s="61">
        <v>1</v>
      </c>
      <c r="E173" s="61">
        <v>0</v>
      </c>
      <c r="F173" s="52">
        <f t="shared" si="38"/>
        <v>7975.975</v>
      </c>
      <c r="G173" s="62">
        <v>1.63</v>
      </c>
      <c r="H173" s="61">
        <v>0.98</v>
      </c>
      <c r="I173" s="61">
        <v>2.23</v>
      </c>
      <c r="J173" s="55">
        <f t="shared" si="39"/>
        <v>3.1854</v>
      </c>
      <c r="K173" s="62">
        <v>1.325</v>
      </c>
      <c r="L173" s="57">
        <v>0.5</v>
      </c>
      <c r="M173" s="64">
        <f t="shared" si="40"/>
        <v>27436.0285923544</v>
      </c>
      <c r="O173" s="66">
        <v>2681</v>
      </c>
      <c r="P173" s="61">
        <v>1.7</v>
      </c>
      <c r="Q173" s="61">
        <v>1.75</v>
      </c>
      <c r="R173" s="61">
        <v>1</v>
      </c>
      <c r="S173" s="61">
        <v>0</v>
      </c>
      <c r="T173" s="52">
        <f t="shared" si="41"/>
        <v>7975.975</v>
      </c>
      <c r="U173" s="62">
        <v>2.13</v>
      </c>
      <c r="V173" s="61">
        <v>0.98</v>
      </c>
      <c r="W173" s="61">
        <v>2.23</v>
      </c>
      <c r="X173" s="55">
        <f t="shared" si="42"/>
        <v>3.1854</v>
      </c>
      <c r="Y173" s="62">
        <v>1.325</v>
      </c>
      <c r="Z173" s="57">
        <v>0.5</v>
      </c>
      <c r="AA173" s="64">
        <f t="shared" si="43"/>
        <v>35851.9882832606</v>
      </c>
    </row>
    <row r="174" customHeight="1" spans="1:27">
      <c r="A174" s="66">
        <v>2681</v>
      </c>
      <c r="B174" s="61">
        <v>1.7</v>
      </c>
      <c r="C174" s="61">
        <v>1.75</v>
      </c>
      <c r="D174" s="61">
        <v>1</v>
      </c>
      <c r="E174" s="61">
        <v>0</v>
      </c>
      <c r="F174" s="52">
        <f t="shared" si="38"/>
        <v>7975.975</v>
      </c>
      <c r="G174" s="62">
        <v>1.63</v>
      </c>
      <c r="H174" s="61">
        <v>0.98</v>
      </c>
      <c r="I174" s="61">
        <v>2.23</v>
      </c>
      <c r="J174" s="55">
        <f t="shared" si="39"/>
        <v>3.1854</v>
      </c>
      <c r="K174" s="62">
        <v>1.325</v>
      </c>
      <c r="L174" s="57">
        <v>0.5</v>
      </c>
      <c r="M174" s="64">
        <f t="shared" si="40"/>
        <v>27436.0285923544</v>
      </c>
      <c r="O174" s="66">
        <v>2681</v>
      </c>
      <c r="P174" s="61">
        <v>1.7</v>
      </c>
      <c r="Q174" s="61">
        <v>1.75</v>
      </c>
      <c r="R174" s="61">
        <v>1</v>
      </c>
      <c r="S174" s="61">
        <v>0</v>
      </c>
      <c r="T174" s="52">
        <f t="shared" si="41"/>
        <v>7975.975</v>
      </c>
      <c r="U174" s="62">
        <v>2.13</v>
      </c>
      <c r="V174" s="61">
        <v>0.98</v>
      </c>
      <c r="W174" s="61">
        <v>2.23</v>
      </c>
      <c r="X174" s="55">
        <f t="shared" si="42"/>
        <v>3.1854</v>
      </c>
      <c r="Y174" s="62">
        <v>1.325</v>
      </c>
      <c r="Z174" s="57">
        <v>0.5</v>
      </c>
      <c r="AA174" s="64">
        <f t="shared" si="43"/>
        <v>35851.9882832606</v>
      </c>
    </row>
    <row r="175" customHeight="1" spans="1:27">
      <c r="A175" s="66">
        <v>2681</v>
      </c>
      <c r="B175" s="61">
        <v>1.7</v>
      </c>
      <c r="C175" s="61">
        <v>1.75</v>
      </c>
      <c r="D175" s="61">
        <v>1</v>
      </c>
      <c r="E175" s="61">
        <v>0</v>
      </c>
      <c r="F175" s="52">
        <f t="shared" si="38"/>
        <v>7975.975</v>
      </c>
      <c r="G175" s="62">
        <v>1.63</v>
      </c>
      <c r="H175" s="61">
        <v>0.98</v>
      </c>
      <c r="I175" s="61">
        <v>2.23</v>
      </c>
      <c r="J175" s="55">
        <f t="shared" si="39"/>
        <v>3.1854</v>
      </c>
      <c r="K175" s="62">
        <v>1.325</v>
      </c>
      <c r="L175" s="57">
        <v>0.5</v>
      </c>
      <c r="M175" s="64">
        <f t="shared" si="40"/>
        <v>27436.0285923544</v>
      </c>
      <c r="O175" s="66">
        <v>2681</v>
      </c>
      <c r="P175" s="61">
        <v>1.7</v>
      </c>
      <c r="Q175" s="61">
        <v>1.75</v>
      </c>
      <c r="R175" s="61">
        <v>1</v>
      </c>
      <c r="S175" s="61">
        <v>0</v>
      </c>
      <c r="T175" s="52">
        <f t="shared" si="41"/>
        <v>7975.975</v>
      </c>
      <c r="U175" s="62">
        <v>2.13</v>
      </c>
      <c r="V175" s="61">
        <v>0.98</v>
      </c>
      <c r="W175" s="61">
        <v>2.23</v>
      </c>
      <c r="X175" s="55">
        <f t="shared" si="42"/>
        <v>3.1854</v>
      </c>
      <c r="Y175" s="62">
        <v>1.325</v>
      </c>
      <c r="Z175" s="57">
        <v>0.5</v>
      </c>
      <c r="AA175" s="64">
        <f t="shared" si="43"/>
        <v>35851.9882832606</v>
      </c>
    </row>
    <row r="176" customHeight="1" spans="1:27">
      <c r="A176" s="66">
        <v>2681</v>
      </c>
      <c r="B176" s="61">
        <v>1.7</v>
      </c>
      <c r="C176" s="61">
        <v>1.75</v>
      </c>
      <c r="D176" s="61">
        <v>1</v>
      </c>
      <c r="E176" s="61">
        <v>0</v>
      </c>
      <c r="F176" s="52">
        <f t="shared" si="38"/>
        <v>7975.975</v>
      </c>
      <c r="G176" s="62">
        <v>1.63</v>
      </c>
      <c r="H176" s="61">
        <v>0.98</v>
      </c>
      <c r="I176" s="61">
        <v>2.23</v>
      </c>
      <c r="J176" s="55">
        <f t="shared" si="39"/>
        <v>3.1854</v>
      </c>
      <c r="K176" s="62">
        <v>1.325</v>
      </c>
      <c r="L176" s="57">
        <v>0.5</v>
      </c>
      <c r="M176" s="64">
        <f t="shared" si="40"/>
        <v>27436.0285923544</v>
      </c>
      <c r="O176" s="66">
        <v>2681</v>
      </c>
      <c r="P176" s="61">
        <v>1.7</v>
      </c>
      <c r="Q176" s="61">
        <v>1.75</v>
      </c>
      <c r="R176" s="61">
        <v>1</v>
      </c>
      <c r="S176" s="61">
        <v>0</v>
      </c>
      <c r="T176" s="52">
        <f t="shared" si="41"/>
        <v>7975.975</v>
      </c>
      <c r="U176" s="62">
        <v>2.13</v>
      </c>
      <c r="V176" s="61">
        <v>0.98</v>
      </c>
      <c r="W176" s="61">
        <v>2.23</v>
      </c>
      <c r="X176" s="55">
        <f t="shared" si="42"/>
        <v>3.1854</v>
      </c>
      <c r="Y176" s="62">
        <v>1.325</v>
      </c>
      <c r="Z176" s="57">
        <v>0.5</v>
      </c>
      <c r="AA176" s="64">
        <f t="shared" si="43"/>
        <v>35851.9882832606</v>
      </c>
    </row>
    <row r="177" customHeight="1" spans="1:27">
      <c r="A177" s="66">
        <v>2681</v>
      </c>
      <c r="B177" s="61">
        <v>1.7</v>
      </c>
      <c r="C177" s="61">
        <v>1.75</v>
      </c>
      <c r="D177" s="61">
        <v>1</v>
      </c>
      <c r="E177" s="61">
        <v>0</v>
      </c>
      <c r="F177" s="52">
        <f t="shared" si="38"/>
        <v>7975.975</v>
      </c>
      <c r="G177" s="62">
        <v>1.63</v>
      </c>
      <c r="H177" s="61">
        <v>0.98</v>
      </c>
      <c r="I177" s="61">
        <v>2.23</v>
      </c>
      <c r="J177" s="55">
        <f t="shared" si="39"/>
        <v>3.1854</v>
      </c>
      <c r="K177" s="62">
        <v>1.325</v>
      </c>
      <c r="L177" s="57">
        <v>0.5</v>
      </c>
      <c r="M177" s="64">
        <f t="shared" si="40"/>
        <v>27436.0285923544</v>
      </c>
      <c r="O177" s="66">
        <v>2681</v>
      </c>
      <c r="P177" s="61">
        <v>1.7</v>
      </c>
      <c r="Q177" s="61">
        <v>1.75</v>
      </c>
      <c r="R177" s="61">
        <v>1</v>
      </c>
      <c r="S177" s="61">
        <v>0</v>
      </c>
      <c r="T177" s="52">
        <f t="shared" si="41"/>
        <v>7975.975</v>
      </c>
      <c r="U177" s="62">
        <v>2.13</v>
      </c>
      <c r="V177" s="61">
        <v>0.98</v>
      </c>
      <c r="W177" s="61">
        <v>2.23</v>
      </c>
      <c r="X177" s="55">
        <f t="shared" si="42"/>
        <v>3.1854</v>
      </c>
      <c r="Y177" s="62">
        <v>1.325</v>
      </c>
      <c r="Z177" s="57">
        <v>0.5</v>
      </c>
      <c r="AA177" s="64">
        <f t="shared" si="43"/>
        <v>35851.9882832606</v>
      </c>
    </row>
    <row r="178" customHeight="1" spans="1:27">
      <c r="A178" s="66">
        <v>2681</v>
      </c>
      <c r="B178" s="61">
        <v>1.7</v>
      </c>
      <c r="C178" s="61">
        <v>1.75</v>
      </c>
      <c r="D178" s="61">
        <v>1</v>
      </c>
      <c r="E178" s="61">
        <v>0</v>
      </c>
      <c r="F178" s="52">
        <f t="shared" si="38"/>
        <v>7975.975</v>
      </c>
      <c r="G178" s="62">
        <v>1.63</v>
      </c>
      <c r="H178" s="61">
        <v>0.98</v>
      </c>
      <c r="I178" s="61">
        <v>2.23</v>
      </c>
      <c r="J178" s="55">
        <f t="shared" si="39"/>
        <v>3.1854</v>
      </c>
      <c r="K178" s="62">
        <v>1.325</v>
      </c>
      <c r="L178" s="57">
        <v>0.5</v>
      </c>
      <c r="M178" s="64">
        <f t="shared" si="40"/>
        <v>27436.0285923544</v>
      </c>
      <c r="O178" s="66">
        <v>2681</v>
      </c>
      <c r="P178" s="61">
        <v>1.7</v>
      </c>
      <c r="Q178" s="61">
        <v>1.75</v>
      </c>
      <c r="R178" s="61">
        <v>1</v>
      </c>
      <c r="S178" s="61">
        <v>0</v>
      </c>
      <c r="T178" s="52">
        <f t="shared" si="41"/>
        <v>7975.975</v>
      </c>
      <c r="U178" s="62">
        <v>2.13</v>
      </c>
      <c r="V178" s="61">
        <v>0.98</v>
      </c>
      <c r="W178" s="61">
        <v>2.23</v>
      </c>
      <c r="X178" s="55">
        <f t="shared" si="42"/>
        <v>3.1854</v>
      </c>
      <c r="Y178" s="62">
        <v>1.325</v>
      </c>
      <c r="Z178" s="57">
        <v>0.5</v>
      </c>
      <c r="AA178" s="64">
        <f t="shared" si="43"/>
        <v>35851.9882832606</v>
      </c>
    </row>
    <row r="179" customHeight="1" spans="1:27">
      <c r="A179" s="66">
        <v>2681</v>
      </c>
      <c r="B179" s="61">
        <v>1.7</v>
      </c>
      <c r="C179" s="61">
        <v>1.75</v>
      </c>
      <c r="D179" s="61">
        <v>1</v>
      </c>
      <c r="E179" s="61">
        <v>0</v>
      </c>
      <c r="F179" s="52">
        <f t="shared" si="38"/>
        <v>7975.975</v>
      </c>
      <c r="G179" s="62">
        <v>1.63</v>
      </c>
      <c r="H179" s="61">
        <v>0.98</v>
      </c>
      <c r="I179" s="61">
        <v>2.23</v>
      </c>
      <c r="J179" s="55">
        <f t="shared" si="39"/>
        <v>3.1854</v>
      </c>
      <c r="K179" s="62">
        <v>1.325</v>
      </c>
      <c r="L179" s="57">
        <v>0.5</v>
      </c>
      <c r="M179" s="64">
        <f t="shared" si="40"/>
        <v>27436.0285923544</v>
      </c>
      <c r="O179" s="66">
        <v>2681</v>
      </c>
      <c r="P179" s="61">
        <v>1.7</v>
      </c>
      <c r="Q179" s="61">
        <v>1.75</v>
      </c>
      <c r="R179" s="61">
        <v>1</v>
      </c>
      <c r="S179" s="61">
        <v>0</v>
      </c>
      <c r="T179" s="52">
        <f t="shared" si="41"/>
        <v>7975.975</v>
      </c>
      <c r="U179" s="62">
        <v>2.13</v>
      </c>
      <c r="V179" s="61">
        <v>0.98</v>
      </c>
      <c r="W179" s="61">
        <v>2.23</v>
      </c>
      <c r="X179" s="55">
        <f t="shared" si="42"/>
        <v>3.1854</v>
      </c>
      <c r="Y179" s="62">
        <v>1.325</v>
      </c>
      <c r="Z179" s="57">
        <v>0.5</v>
      </c>
      <c r="AA179" s="64">
        <f t="shared" si="43"/>
        <v>35851.9882832606</v>
      </c>
    </row>
    <row r="180" customHeight="1" spans="1:27">
      <c r="A180" s="66">
        <v>2681</v>
      </c>
      <c r="B180" s="61">
        <v>1.7</v>
      </c>
      <c r="C180" s="61">
        <v>1.75</v>
      </c>
      <c r="D180" s="61">
        <v>1</v>
      </c>
      <c r="E180" s="61">
        <v>0</v>
      </c>
      <c r="F180" s="52">
        <f t="shared" si="38"/>
        <v>7975.975</v>
      </c>
      <c r="G180" s="62">
        <v>1.63</v>
      </c>
      <c r="H180" s="61">
        <v>0.98</v>
      </c>
      <c r="I180" s="61">
        <v>2.23</v>
      </c>
      <c r="J180" s="55">
        <f t="shared" si="39"/>
        <v>3.1854</v>
      </c>
      <c r="K180" s="62">
        <v>1.325</v>
      </c>
      <c r="L180" s="57">
        <v>0.5</v>
      </c>
      <c r="M180" s="64">
        <f t="shared" si="40"/>
        <v>27436.0285923544</v>
      </c>
      <c r="O180" s="66">
        <v>2681</v>
      </c>
      <c r="P180" s="61">
        <v>1.7</v>
      </c>
      <c r="Q180" s="61">
        <v>1.75</v>
      </c>
      <c r="R180" s="61">
        <v>1</v>
      </c>
      <c r="S180" s="61">
        <v>0</v>
      </c>
      <c r="T180" s="52">
        <f t="shared" si="41"/>
        <v>7975.975</v>
      </c>
      <c r="U180" s="62">
        <v>2.13</v>
      </c>
      <c r="V180" s="61">
        <v>0.98</v>
      </c>
      <c r="W180" s="61">
        <v>2.23</v>
      </c>
      <c r="X180" s="55">
        <f t="shared" si="42"/>
        <v>3.1854</v>
      </c>
      <c r="Y180" s="62">
        <v>1.325</v>
      </c>
      <c r="Z180" s="57">
        <v>0.5</v>
      </c>
      <c r="AA180" s="64">
        <f t="shared" si="43"/>
        <v>35851.9882832606</v>
      </c>
    </row>
    <row r="181" customHeight="1" spans="1:27">
      <c r="A181" s="66">
        <v>2681</v>
      </c>
      <c r="B181" s="61">
        <v>1.7</v>
      </c>
      <c r="C181" s="61">
        <v>1.75</v>
      </c>
      <c r="D181" s="61">
        <v>1</v>
      </c>
      <c r="E181" s="61">
        <v>0</v>
      </c>
      <c r="F181" s="52">
        <f t="shared" si="38"/>
        <v>7975.975</v>
      </c>
      <c r="G181" s="62">
        <v>1.63</v>
      </c>
      <c r="H181" s="61">
        <v>0.98</v>
      </c>
      <c r="I181" s="61">
        <v>2.23</v>
      </c>
      <c r="J181" s="55">
        <f t="shared" si="39"/>
        <v>3.1854</v>
      </c>
      <c r="K181" s="62">
        <v>1.325</v>
      </c>
      <c r="L181" s="57">
        <v>0.5</v>
      </c>
      <c r="M181" s="64">
        <f t="shared" si="40"/>
        <v>27436.0285923544</v>
      </c>
      <c r="O181" s="66">
        <v>2681</v>
      </c>
      <c r="P181" s="61">
        <v>1.7</v>
      </c>
      <c r="Q181" s="61">
        <v>1.75</v>
      </c>
      <c r="R181" s="61">
        <v>1</v>
      </c>
      <c r="S181" s="61">
        <v>0</v>
      </c>
      <c r="T181" s="52">
        <f t="shared" si="41"/>
        <v>7975.975</v>
      </c>
      <c r="U181" s="62">
        <v>2.13</v>
      </c>
      <c r="V181" s="61">
        <v>0.98</v>
      </c>
      <c r="W181" s="61">
        <v>2.23</v>
      </c>
      <c r="X181" s="55">
        <f t="shared" si="42"/>
        <v>3.1854</v>
      </c>
      <c r="Y181" s="62">
        <v>1.325</v>
      </c>
      <c r="Z181" s="57">
        <v>0.5</v>
      </c>
      <c r="AA181" s="64">
        <f t="shared" si="43"/>
        <v>35851.9882832606</v>
      </c>
    </row>
    <row r="182" customHeight="1" spans="1:27">
      <c r="A182" s="66">
        <v>2681</v>
      </c>
      <c r="B182" s="61">
        <v>1.7</v>
      </c>
      <c r="C182" s="61">
        <v>1</v>
      </c>
      <c r="D182" s="61">
        <v>1</v>
      </c>
      <c r="E182" s="61">
        <v>0</v>
      </c>
      <c r="F182" s="52">
        <f t="shared" si="38"/>
        <v>4557.7</v>
      </c>
      <c r="G182" s="62">
        <v>1.63</v>
      </c>
      <c r="H182" s="61">
        <v>0.9</v>
      </c>
      <c r="I182" s="61">
        <v>2.23</v>
      </c>
      <c r="J182" s="55">
        <f t="shared" si="39"/>
        <v>3.007</v>
      </c>
      <c r="K182" s="62">
        <v>1.325</v>
      </c>
      <c r="L182" s="57">
        <v>0.5</v>
      </c>
      <c r="M182" s="64">
        <f t="shared" si="40"/>
        <v>14799.6910865125</v>
      </c>
      <c r="O182" s="66">
        <v>2681</v>
      </c>
      <c r="P182" s="61">
        <v>1.7</v>
      </c>
      <c r="Q182" s="61">
        <v>1</v>
      </c>
      <c r="R182" s="61">
        <v>1</v>
      </c>
      <c r="S182" s="61">
        <v>0</v>
      </c>
      <c r="T182" s="52">
        <f t="shared" si="41"/>
        <v>4557.7</v>
      </c>
      <c r="U182" s="62">
        <v>2.13</v>
      </c>
      <c r="V182" s="61">
        <v>0.9</v>
      </c>
      <c r="W182" s="61">
        <v>2.23</v>
      </c>
      <c r="X182" s="55">
        <f t="shared" si="42"/>
        <v>3.007</v>
      </c>
      <c r="Y182" s="62">
        <v>1.325</v>
      </c>
      <c r="Z182" s="57">
        <v>0.5</v>
      </c>
      <c r="AA182" s="64">
        <f t="shared" si="43"/>
        <v>19339.4736283875</v>
      </c>
    </row>
    <row r="183" customHeight="1" spans="1:27">
      <c r="A183" s="66">
        <v>2681</v>
      </c>
      <c r="B183" s="61">
        <v>1.7</v>
      </c>
      <c r="C183" s="61">
        <v>1</v>
      </c>
      <c r="D183" s="61">
        <v>1</v>
      </c>
      <c r="E183" s="61">
        <v>0</v>
      </c>
      <c r="F183" s="52">
        <f t="shared" si="38"/>
        <v>4557.7</v>
      </c>
      <c r="G183" s="62">
        <v>1.63</v>
      </c>
      <c r="H183" s="61">
        <v>0.9</v>
      </c>
      <c r="I183" s="61">
        <v>2.23</v>
      </c>
      <c r="J183" s="55">
        <f t="shared" si="39"/>
        <v>3.007</v>
      </c>
      <c r="K183" s="62">
        <v>1.325</v>
      </c>
      <c r="L183" s="57">
        <v>0.5</v>
      </c>
      <c r="M183" s="64">
        <f t="shared" si="40"/>
        <v>14799.6910865125</v>
      </c>
      <c r="O183" s="66">
        <v>2681</v>
      </c>
      <c r="P183" s="61">
        <v>1.7</v>
      </c>
      <c r="Q183" s="61">
        <v>1</v>
      </c>
      <c r="R183" s="61">
        <v>1</v>
      </c>
      <c r="S183" s="61">
        <v>0</v>
      </c>
      <c r="T183" s="52">
        <f t="shared" si="41"/>
        <v>4557.7</v>
      </c>
      <c r="U183" s="62">
        <v>2.13</v>
      </c>
      <c r="V183" s="61">
        <v>0.9</v>
      </c>
      <c r="W183" s="61">
        <v>2.23</v>
      </c>
      <c r="X183" s="55">
        <f t="shared" si="42"/>
        <v>3.007</v>
      </c>
      <c r="Y183" s="62">
        <v>1.325</v>
      </c>
      <c r="Z183" s="57">
        <v>0.5</v>
      </c>
      <c r="AA183" s="64">
        <f t="shared" si="43"/>
        <v>19339.4736283875</v>
      </c>
    </row>
    <row r="184" customHeight="1" spans="1:27">
      <c r="A184" s="66">
        <v>2681</v>
      </c>
      <c r="B184" s="61">
        <v>1.7</v>
      </c>
      <c r="C184" s="61">
        <v>1</v>
      </c>
      <c r="D184" s="61">
        <v>1</v>
      </c>
      <c r="E184" s="61">
        <v>0</v>
      </c>
      <c r="F184" s="52">
        <f t="shared" si="38"/>
        <v>4557.7</v>
      </c>
      <c r="G184" s="62">
        <v>1.63</v>
      </c>
      <c r="H184" s="61">
        <v>0.9</v>
      </c>
      <c r="I184" s="61">
        <v>2.23</v>
      </c>
      <c r="J184" s="55">
        <f t="shared" si="39"/>
        <v>3.007</v>
      </c>
      <c r="K184" s="62">
        <v>1.325</v>
      </c>
      <c r="L184" s="57">
        <v>0.5</v>
      </c>
      <c r="M184" s="64">
        <f t="shared" si="40"/>
        <v>14799.6910865125</v>
      </c>
      <c r="O184" s="66">
        <v>2681</v>
      </c>
      <c r="P184" s="61">
        <v>1.7</v>
      </c>
      <c r="Q184" s="61">
        <v>1</v>
      </c>
      <c r="R184" s="61">
        <v>1</v>
      </c>
      <c r="S184" s="61">
        <v>0</v>
      </c>
      <c r="T184" s="52">
        <f t="shared" si="41"/>
        <v>4557.7</v>
      </c>
      <c r="U184" s="62">
        <v>2.13</v>
      </c>
      <c r="V184" s="61">
        <v>0.9</v>
      </c>
      <c r="W184" s="61">
        <v>2.23</v>
      </c>
      <c r="X184" s="55">
        <f t="shared" si="42"/>
        <v>3.007</v>
      </c>
      <c r="Y184" s="62">
        <v>1.325</v>
      </c>
      <c r="Z184" s="57">
        <v>0.5</v>
      </c>
      <c r="AA184" s="64">
        <f t="shared" si="43"/>
        <v>19339.4736283875</v>
      </c>
    </row>
    <row r="185" customHeight="1" spans="1:27">
      <c r="A185" s="66">
        <v>2681</v>
      </c>
      <c r="B185" s="61">
        <v>1.7</v>
      </c>
      <c r="C185" s="61">
        <v>1</v>
      </c>
      <c r="D185" s="61">
        <v>1</v>
      </c>
      <c r="E185" s="61">
        <v>0</v>
      </c>
      <c r="F185" s="52">
        <f t="shared" si="38"/>
        <v>4557.7</v>
      </c>
      <c r="G185" s="62">
        <v>1.63</v>
      </c>
      <c r="H185" s="61">
        <v>0.9</v>
      </c>
      <c r="I185" s="61">
        <v>2.23</v>
      </c>
      <c r="J185" s="55">
        <f t="shared" si="39"/>
        <v>3.007</v>
      </c>
      <c r="K185" s="62">
        <v>1.125</v>
      </c>
      <c r="L185" s="57">
        <v>0.5</v>
      </c>
      <c r="M185" s="64">
        <f t="shared" si="40"/>
        <v>12565.7754508125</v>
      </c>
      <c r="O185" s="66">
        <v>2681</v>
      </c>
      <c r="P185" s="61">
        <v>1.7</v>
      </c>
      <c r="Q185" s="61">
        <v>1</v>
      </c>
      <c r="R185" s="61">
        <v>1</v>
      </c>
      <c r="S185" s="61">
        <v>0</v>
      </c>
      <c r="T185" s="52">
        <f t="shared" si="41"/>
        <v>4557.7</v>
      </c>
      <c r="U185" s="62">
        <v>2.13</v>
      </c>
      <c r="V185" s="61">
        <v>0.9</v>
      </c>
      <c r="W185" s="61">
        <v>2.23</v>
      </c>
      <c r="X185" s="55">
        <f t="shared" si="42"/>
        <v>3.007</v>
      </c>
      <c r="Y185" s="62">
        <v>1.125</v>
      </c>
      <c r="Z185" s="57">
        <v>0.5</v>
      </c>
      <c r="AA185" s="64">
        <f t="shared" si="43"/>
        <v>16420.3077976875</v>
      </c>
    </row>
    <row r="186" customHeight="1" spans="1:27">
      <c r="A186" s="66">
        <v>2681</v>
      </c>
      <c r="B186" s="61">
        <v>1.7</v>
      </c>
      <c r="C186" s="61">
        <v>1</v>
      </c>
      <c r="D186" s="61">
        <v>1</v>
      </c>
      <c r="E186" s="61">
        <v>0</v>
      </c>
      <c r="F186" s="52">
        <f t="shared" si="38"/>
        <v>4557.7</v>
      </c>
      <c r="G186" s="62">
        <v>1.63</v>
      </c>
      <c r="H186" s="61">
        <v>0.9</v>
      </c>
      <c r="I186" s="61">
        <v>2.23</v>
      </c>
      <c r="J186" s="55">
        <f t="shared" si="39"/>
        <v>3.007</v>
      </c>
      <c r="K186" s="62">
        <v>1.125</v>
      </c>
      <c r="L186" s="57">
        <v>0.5</v>
      </c>
      <c r="M186" s="64">
        <f t="shared" si="40"/>
        <v>12565.7754508125</v>
      </c>
      <c r="O186" s="66">
        <v>2681</v>
      </c>
      <c r="P186" s="61">
        <v>1.7</v>
      </c>
      <c r="Q186" s="61">
        <v>1</v>
      </c>
      <c r="R186" s="61">
        <v>1</v>
      </c>
      <c r="S186" s="61">
        <v>0</v>
      </c>
      <c r="T186" s="52">
        <f t="shared" si="41"/>
        <v>4557.7</v>
      </c>
      <c r="U186" s="62">
        <v>2.13</v>
      </c>
      <c r="V186" s="61">
        <v>0.9</v>
      </c>
      <c r="W186" s="61">
        <v>2.23</v>
      </c>
      <c r="X186" s="55">
        <f t="shared" si="42"/>
        <v>3.007</v>
      </c>
      <c r="Y186" s="62">
        <v>1.125</v>
      </c>
      <c r="Z186" s="57">
        <v>0.5</v>
      </c>
      <c r="AA186" s="64">
        <f t="shared" si="43"/>
        <v>16420.3077976875</v>
      </c>
    </row>
    <row r="187" customHeight="1" spans="1:27">
      <c r="A187" s="66">
        <v>2681</v>
      </c>
      <c r="B187" s="61">
        <v>1.7</v>
      </c>
      <c r="C187" s="61">
        <v>1</v>
      </c>
      <c r="D187" s="61">
        <v>1</v>
      </c>
      <c r="E187" s="61">
        <v>0</v>
      </c>
      <c r="F187" s="52">
        <f t="shared" si="38"/>
        <v>4557.7</v>
      </c>
      <c r="G187" s="62">
        <v>1.63</v>
      </c>
      <c r="H187" s="61">
        <v>0.9</v>
      </c>
      <c r="I187" s="61">
        <v>2.23</v>
      </c>
      <c r="J187" s="55">
        <f t="shared" si="39"/>
        <v>3.007</v>
      </c>
      <c r="K187" s="62">
        <v>1.125</v>
      </c>
      <c r="L187" s="57">
        <v>0.5</v>
      </c>
      <c r="M187" s="64">
        <f t="shared" si="40"/>
        <v>12565.7754508125</v>
      </c>
      <c r="O187" s="66">
        <v>2681</v>
      </c>
      <c r="P187" s="61">
        <v>1.7</v>
      </c>
      <c r="Q187" s="61">
        <v>1</v>
      </c>
      <c r="R187" s="61">
        <v>1</v>
      </c>
      <c r="S187" s="61">
        <v>0</v>
      </c>
      <c r="T187" s="52">
        <f t="shared" si="41"/>
        <v>4557.7</v>
      </c>
      <c r="U187" s="62">
        <v>2.13</v>
      </c>
      <c r="V187" s="61">
        <v>0.9</v>
      </c>
      <c r="W187" s="61">
        <v>2.23</v>
      </c>
      <c r="X187" s="55">
        <f t="shared" si="42"/>
        <v>3.007</v>
      </c>
      <c r="Y187" s="62">
        <v>1.125</v>
      </c>
      <c r="Z187" s="57">
        <v>0.5</v>
      </c>
      <c r="AA187" s="64">
        <f t="shared" si="43"/>
        <v>16420.3077976875</v>
      </c>
    </row>
    <row r="188" customHeight="1" spans="1:27">
      <c r="A188" s="66">
        <v>2681</v>
      </c>
      <c r="B188" s="61">
        <v>1.7</v>
      </c>
      <c r="C188" s="61">
        <v>1</v>
      </c>
      <c r="D188" s="61">
        <v>1</v>
      </c>
      <c r="E188" s="61">
        <v>0</v>
      </c>
      <c r="F188" s="52">
        <f t="shared" si="38"/>
        <v>4557.7</v>
      </c>
      <c r="G188" s="62">
        <v>1.63</v>
      </c>
      <c r="H188" s="61">
        <v>0.9</v>
      </c>
      <c r="I188" s="61">
        <v>2.23</v>
      </c>
      <c r="J188" s="55">
        <f t="shared" si="39"/>
        <v>3.007</v>
      </c>
      <c r="K188" s="62">
        <v>1.125</v>
      </c>
      <c r="L188" s="57">
        <v>0.5</v>
      </c>
      <c r="M188" s="64">
        <f t="shared" si="40"/>
        <v>12565.7754508125</v>
      </c>
      <c r="O188" s="66">
        <v>2681</v>
      </c>
      <c r="P188" s="61">
        <v>1.7</v>
      </c>
      <c r="Q188" s="61">
        <v>1</v>
      </c>
      <c r="R188" s="61">
        <v>1</v>
      </c>
      <c r="S188" s="61">
        <v>0</v>
      </c>
      <c r="T188" s="52">
        <f t="shared" si="41"/>
        <v>4557.7</v>
      </c>
      <c r="U188" s="62">
        <v>2.13</v>
      </c>
      <c r="V188" s="61">
        <v>0.9</v>
      </c>
      <c r="W188" s="61">
        <v>2.23</v>
      </c>
      <c r="X188" s="55">
        <f t="shared" si="42"/>
        <v>3.007</v>
      </c>
      <c r="Y188" s="62">
        <v>1.125</v>
      </c>
      <c r="Z188" s="57">
        <v>0.5</v>
      </c>
      <c r="AA188" s="64">
        <f t="shared" si="43"/>
        <v>16420.3077976875</v>
      </c>
    </row>
    <row r="189" customHeight="1" spans="1:27">
      <c r="A189" s="66">
        <v>2681</v>
      </c>
      <c r="B189" s="61">
        <v>1.7</v>
      </c>
      <c r="C189" s="61">
        <v>1</v>
      </c>
      <c r="D189" s="61">
        <v>1</v>
      </c>
      <c r="E189" s="61">
        <v>0</v>
      </c>
      <c r="F189" s="52">
        <f t="shared" si="38"/>
        <v>4557.7</v>
      </c>
      <c r="G189" s="62">
        <v>1.63</v>
      </c>
      <c r="H189" s="61">
        <v>0.9</v>
      </c>
      <c r="I189" s="61">
        <v>2.23</v>
      </c>
      <c r="J189" s="55">
        <f t="shared" si="39"/>
        <v>3.007</v>
      </c>
      <c r="K189" s="62">
        <v>1.125</v>
      </c>
      <c r="L189" s="57">
        <v>0.5</v>
      </c>
      <c r="M189" s="64">
        <f t="shared" si="40"/>
        <v>12565.7754508125</v>
      </c>
      <c r="O189" s="66">
        <v>2681</v>
      </c>
      <c r="P189" s="61">
        <v>1.7</v>
      </c>
      <c r="Q189" s="61">
        <v>1</v>
      </c>
      <c r="R189" s="61">
        <v>1</v>
      </c>
      <c r="S189" s="61">
        <v>0</v>
      </c>
      <c r="T189" s="52">
        <f t="shared" si="41"/>
        <v>4557.7</v>
      </c>
      <c r="U189" s="62">
        <v>2.13</v>
      </c>
      <c r="V189" s="61">
        <v>0.9</v>
      </c>
      <c r="W189" s="61">
        <v>2.23</v>
      </c>
      <c r="X189" s="55">
        <f t="shared" si="42"/>
        <v>3.007</v>
      </c>
      <c r="Y189" s="62">
        <v>1.125</v>
      </c>
      <c r="Z189" s="57">
        <v>0.5</v>
      </c>
      <c r="AA189" s="64">
        <f t="shared" si="43"/>
        <v>16420.3077976875</v>
      </c>
    </row>
    <row r="190" customHeight="1" spans="1:27">
      <c r="A190" s="66">
        <v>2681</v>
      </c>
      <c r="B190" s="61">
        <v>1.7</v>
      </c>
      <c r="C190" s="61">
        <v>1</v>
      </c>
      <c r="D190" s="61">
        <v>1</v>
      </c>
      <c r="E190" s="61">
        <v>0</v>
      </c>
      <c r="F190" s="52">
        <f t="shared" si="38"/>
        <v>4557.7</v>
      </c>
      <c r="G190" s="62">
        <v>1.63</v>
      </c>
      <c r="H190" s="61">
        <v>0.9</v>
      </c>
      <c r="I190" s="61">
        <v>2.23</v>
      </c>
      <c r="J190" s="55">
        <f t="shared" si="39"/>
        <v>3.007</v>
      </c>
      <c r="K190" s="62">
        <v>1.125</v>
      </c>
      <c r="L190" s="57">
        <v>0.5</v>
      </c>
      <c r="M190" s="64">
        <f t="shared" si="40"/>
        <v>12565.7754508125</v>
      </c>
      <c r="O190" s="66">
        <v>2681</v>
      </c>
      <c r="P190" s="61">
        <v>1.7</v>
      </c>
      <c r="Q190" s="61">
        <v>1</v>
      </c>
      <c r="R190" s="61">
        <v>1</v>
      </c>
      <c r="S190" s="61">
        <v>0</v>
      </c>
      <c r="T190" s="52">
        <f t="shared" si="41"/>
        <v>4557.7</v>
      </c>
      <c r="U190" s="62">
        <v>2.13</v>
      </c>
      <c r="V190" s="61">
        <v>0.9</v>
      </c>
      <c r="W190" s="61">
        <v>2.23</v>
      </c>
      <c r="X190" s="55">
        <f t="shared" si="42"/>
        <v>3.007</v>
      </c>
      <c r="Y190" s="62">
        <v>1.125</v>
      </c>
      <c r="Z190" s="57">
        <v>0.5</v>
      </c>
      <c r="AA190" s="64">
        <f t="shared" si="43"/>
        <v>16420.3077976875</v>
      </c>
    </row>
    <row r="191" customHeight="1" spans="1:27">
      <c r="A191" s="66">
        <v>2681</v>
      </c>
      <c r="B191" s="61">
        <v>1.7</v>
      </c>
      <c r="C191" s="61">
        <v>1</v>
      </c>
      <c r="D191" s="61">
        <v>1</v>
      </c>
      <c r="E191" s="61">
        <v>0</v>
      </c>
      <c r="F191" s="52">
        <f t="shared" si="38"/>
        <v>4557.7</v>
      </c>
      <c r="G191" s="62">
        <v>1.63</v>
      </c>
      <c r="H191" s="61">
        <v>0.9</v>
      </c>
      <c r="I191" s="61">
        <v>2.23</v>
      </c>
      <c r="J191" s="55">
        <f t="shared" si="39"/>
        <v>3.007</v>
      </c>
      <c r="K191" s="62">
        <v>1.125</v>
      </c>
      <c r="L191" s="57">
        <v>0.5</v>
      </c>
      <c r="M191" s="64">
        <f t="shared" si="40"/>
        <v>12565.7754508125</v>
      </c>
      <c r="O191" s="66">
        <v>2681</v>
      </c>
      <c r="P191" s="61">
        <v>1.7</v>
      </c>
      <c r="Q191" s="61">
        <v>1</v>
      </c>
      <c r="R191" s="61">
        <v>1</v>
      </c>
      <c r="S191" s="61">
        <v>0</v>
      </c>
      <c r="T191" s="52">
        <f t="shared" si="41"/>
        <v>4557.7</v>
      </c>
      <c r="U191" s="62">
        <v>2.13</v>
      </c>
      <c r="V191" s="61">
        <v>0.9</v>
      </c>
      <c r="W191" s="61">
        <v>2.23</v>
      </c>
      <c r="X191" s="55">
        <f t="shared" si="42"/>
        <v>3.007</v>
      </c>
      <c r="Y191" s="62">
        <v>1.125</v>
      </c>
      <c r="Z191" s="57">
        <v>0.5</v>
      </c>
      <c r="AA191" s="64">
        <f t="shared" si="43"/>
        <v>16420.3077976875</v>
      </c>
    </row>
    <row r="192" customHeight="1" spans="1:27">
      <c r="A192" s="67">
        <f>SUM(M169:M191)</f>
        <v>448698.172611675</v>
      </c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9"/>
      <c r="O192" s="67">
        <f>SUM(AA169:AA191)</f>
        <v>586335.648872925</v>
      </c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9"/>
    </row>
    <row r="193" customHeight="1" spans="1:27">
      <c r="A193" s="67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9"/>
      <c r="O193" s="67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9"/>
    </row>
    <row r="194" customHeight="1" spans="1:27">
      <c r="A194" s="70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2"/>
      <c r="O194" s="70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2"/>
    </row>
    <row r="200" customHeight="1" spans="1:27">
      <c r="A200" s="2" t="s">
        <v>0</v>
      </c>
      <c r="B200" s="3"/>
      <c r="C200" s="3"/>
      <c r="D200" s="3"/>
      <c r="E200" s="4"/>
      <c r="F200" s="5" t="s">
        <v>29</v>
      </c>
      <c r="G200" s="6"/>
      <c r="H200" s="6"/>
      <c r="I200" s="6"/>
      <c r="J200" s="6"/>
      <c r="K200" s="6"/>
      <c r="L200" s="6"/>
      <c r="M200" s="7"/>
      <c r="O200" s="2" t="s">
        <v>0</v>
      </c>
      <c r="P200" s="3"/>
      <c r="Q200" s="3"/>
      <c r="R200" s="3"/>
      <c r="S200" s="4"/>
      <c r="T200" s="5" t="s">
        <v>30</v>
      </c>
      <c r="U200" s="6"/>
      <c r="V200" s="6"/>
      <c r="W200" s="6"/>
      <c r="X200" s="6"/>
      <c r="Y200" s="6"/>
      <c r="Z200" s="6"/>
      <c r="AA200" s="7"/>
    </row>
    <row r="201" customHeight="1" spans="1:27">
      <c r="A201" s="8"/>
      <c r="B201" s="9"/>
      <c r="C201" s="9"/>
      <c r="D201" s="9"/>
      <c r="E201" s="10"/>
      <c r="F201" s="11"/>
      <c r="G201" s="12"/>
      <c r="H201" s="12"/>
      <c r="I201" s="12"/>
      <c r="J201" s="12"/>
      <c r="K201" s="12"/>
      <c r="L201" s="12"/>
      <c r="M201" s="13"/>
      <c r="O201" s="8"/>
      <c r="P201" s="9"/>
      <c r="Q201" s="9"/>
      <c r="R201" s="9"/>
      <c r="S201" s="10"/>
      <c r="T201" s="11"/>
      <c r="U201" s="12"/>
      <c r="V201" s="12"/>
      <c r="W201" s="12"/>
      <c r="X201" s="12"/>
      <c r="Y201" s="12"/>
      <c r="Z201" s="12"/>
      <c r="AA201" s="13"/>
    </row>
    <row r="202" customHeight="1" spans="1:27">
      <c r="A202" s="14"/>
      <c r="B202" s="15"/>
      <c r="C202" s="15"/>
      <c r="D202" s="15"/>
      <c r="E202" s="16"/>
      <c r="F202" s="17"/>
      <c r="G202" s="18"/>
      <c r="H202" s="18"/>
      <c r="I202" s="18"/>
      <c r="J202" s="18"/>
      <c r="K202" s="18"/>
      <c r="L202" s="18"/>
      <c r="M202" s="19"/>
      <c r="O202" s="14"/>
      <c r="P202" s="15"/>
      <c r="Q202" s="15"/>
      <c r="R202" s="15"/>
      <c r="S202" s="16"/>
      <c r="T202" s="17"/>
      <c r="U202" s="18"/>
      <c r="V202" s="18"/>
      <c r="W202" s="18"/>
      <c r="X202" s="18"/>
      <c r="Y202" s="18"/>
      <c r="Z202" s="18"/>
      <c r="AA202" s="19"/>
    </row>
    <row r="203" customHeight="1" spans="1:27">
      <c r="A203" s="20" t="s">
        <v>3</v>
      </c>
      <c r="B203" s="20"/>
      <c r="C203" s="21">
        <f>H203+H205+H207</f>
        <v>2535855.03432482</v>
      </c>
      <c r="D203" s="21"/>
      <c r="E203" s="21"/>
      <c r="F203" s="22" t="s">
        <v>4</v>
      </c>
      <c r="G203" s="22"/>
      <c r="H203" s="23">
        <f>A228+A248</f>
        <v>2018380.55589687</v>
      </c>
      <c r="I203" s="23"/>
      <c r="J203" s="24">
        <f>H203/C203</f>
        <v>0.79593688463121</v>
      </c>
      <c r="K203" s="24"/>
      <c r="L203" s="25" t="s">
        <v>5</v>
      </c>
      <c r="M203" s="25"/>
      <c r="O203" s="20" t="s">
        <v>3</v>
      </c>
      <c r="P203" s="20"/>
      <c r="Q203" s="21">
        <f>V203+V205+V207</f>
        <v>3268895.17176054</v>
      </c>
      <c r="R203" s="21"/>
      <c r="S203" s="21"/>
      <c r="T203" s="22" t="s">
        <v>4</v>
      </c>
      <c r="U203" s="22"/>
      <c r="V203" s="23">
        <f>O228+O248</f>
        <v>2613783.21707133</v>
      </c>
      <c r="W203" s="23"/>
      <c r="X203" s="24">
        <f>V203/Q203</f>
        <v>0.799592241333216</v>
      </c>
      <c r="Y203" s="24"/>
      <c r="Z203" s="25" t="s">
        <v>5</v>
      </c>
      <c r="AA203" s="25"/>
    </row>
    <row r="204" customHeight="1" spans="1:27">
      <c r="A204" s="20"/>
      <c r="B204" s="20"/>
      <c r="C204" s="21"/>
      <c r="D204" s="21"/>
      <c r="E204" s="21"/>
      <c r="F204" s="22"/>
      <c r="G204" s="22"/>
      <c r="H204" s="23"/>
      <c r="I204" s="23"/>
      <c r="J204" s="24"/>
      <c r="K204" s="24"/>
      <c r="L204" s="25"/>
      <c r="M204" s="25"/>
      <c r="O204" s="20"/>
      <c r="P204" s="20"/>
      <c r="Q204" s="21"/>
      <c r="R204" s="21"/>
      <c r="S204" s="21"/>
      <c r="T204" s="22"/>
      <c r="U204" s="22"/>
      <c r="V204" s="23"/>
      <c r="W204" s="23"/>
      <c r="X204" s="24"/>
      <c r="Y204" s="24"/>
      <c r="Z204" s="25"/>
      <c r="AA204" s="25"/>
    </row>
    <row r="205" customHeight="1" spans="1:27">
      <c r="A205" s="20"/>
      <c r="B205" s="20"/>
      <c r="C205" s="21"/>
      <c r="D205" s="21"/>
      <c r="E205" s="21"/>
      <c r="F205" s="22" t="s">
        <v>6</v>
      </c>
      <c r="G205" s="22"/>
      <c r="H205" s="23">
        <f>A278</f>
        <v>517474.478427953</v>
      </c>
      <c r="I205" s="23"/>
      <c r="J205" s="24">
        <f>H205/C203</f>
        <v>0.20406311536879</v>
      </c>
      <c r="K205" s="24"/>
      <c r="L205" s="26">
        <v>20</v>
      </c>
      <c r="M205" s="26"/>
      <c r="O205" s="20"/>
      <c r="P205" s="20"/>
      <c r="Q205" s="21"/>
      <c r="R205" s="21"/>
      <c r="S205" s="21"/>
      <c r="T205" s="22" t="s">
        <v>6</v>
      </c>
      <c r="U205" s="22"/>
      <c r="V205" s="23">
        <f>O278</f>
        <v>655111.954689202</v>
      </c>
      <c r="W205" s="23"/>
      <c r="X205" s="24">
        <f>V205/Q203</f>
        <v>0.200407758666784</v>
      </c>
      <c r="Y205" s="24"/>
      <c r="Z205" s="26">
        <v>20</v>
      </c>
      <c r="AA205" s="26"/>
    </row>
    <row r="206" customHeight="1" spans="1:27">
      <c r="A206" s="27" t="s">
        <v>7</v>
      </c>
      <c r="B206" s="27"/>
      <c r="C206" s="28">
        <f>C203/L205</f>
        <v>126792.751716241</v>
      </c>
      <c r="D206" s="28"/>
      <c r="E206" s="28"/>
      <c r="F206" s="22"/>
      <c r="G206" s="22"/>
      <c r="H206" s="23"/>
      <c r="I206" s="23"/>
      <c r="J206" s="24"/>
      <c r="K206" s="24"/>
      <c r="L206" s="26"/>
      <c r="M206" s="26"/>
      <c r="O206" s="27" t="s">
        <v>7</v>
      </c>
      <c r="P206" s="27"/>
      <c r="Q206" s="28">
        <f>Q203/Z205</f>
        <v>163444.758588027</v>
      </c>
      <c r="R206" s="28"/>
      <c r="S206" s="28"/>
      <c r="T206" s="22"/>
      <c r="U206" s="22"/>
      <c r="V206" s="23"/>
      <c r="W206" s="23"/>
      <c r="X206" s="24"/>
      <c r="Y206" s="24"/>
      <c r="Z206" s="26"/>
      <c r="AA206" s="26"/>
    </row>
    <row r="207" customHeight="1" spans="1:27">
      <c r="A207" s="27"/>
      <c r="B207" s="27"/>
      <c r="C207" s="28"/>
      <c r="D207" s="28"/>
      <c r="E207" s="28"/>
      <c r="F207" s="22" t="s">
        <v>28</v>
      </c>
      <c r="G207" s="22"/>
      <c r="H207" s="23">
        <v>0</v>
      </c>
      <c r="I207" s="23"/>
      <c r="J207" s="24">
        <f>H207/C203</f>
        <v>0</v>
      </c>
      <c r="K207" s="24"/>
      <c r="L207" s="26"/>
      <c r="M207" s="26"/>
      <c r="O207" s="27"/>
      <c r="P207" s="27"/>
      <c r="Q207" s="28"/>
      <c r="R207" s="28"/>
      <c r="S207" s="28"/>
      <c r="T207" s="22" t="s">
        <v>28</v>
      </c>
      <c r="U207" s="22"/>
      <c r="V207" s="23">
        <v>0</v>
      </c>
      <c r="W207" s="23"/>
      <c r="X207" s="24">
        <f>V207/Q203</f>
        <v>0</v>
      </c>
      <c r="Y207" s="24"/>
      <c r="Z207" s="26"/>
      <c r="AA207" s="26"/>
    </row>
    <row r="208" customHeight="1" spans="1:27">
      <c r="A208" s="29"/>
      <c r="B208" s="29"/>
      <c r="C208" s="30"/>
      <c r="D208" s="30"/>
      <c r="E208" s="30"/>
      <c r="F208" s="31"/>
      <c r="G208" s="31"/>
      <c r="H208" s="32"/>
      <c r="I208" s="32"/>
      <c r="J208" s="33"/>
      <c r="K208" s="33"/>
      <c r="L208" s="34"/>
      <c r="M208" s="34"/>
      <c r="O208" s="29"/>
      <c r="P208" s="29"/>
      <c r="Q208" s="30"/>
      <c r="R208" s="30"/>
      <c r="S208" s="30"/>
      <c r="T208" s="31"/>
      <c r="U208" s="31"/>
      <c r="V208" s="32"/>
      <c r="W208" s="32"/>
      <c r="X208" s="33"/>
      <c r="Y208" s="33"/>
      <c r="Z208" s="34"/>
      <c r="AA208" s="34"/>
    </row>
    <row r="209" customHeight="1" spans="1:27">
      <c r="A209" s="35" t="s">
        <v>9</v>
      </c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7"/>
      <c r="O209" s="35" t="s">
        <v>9</v>
      </c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7"/>
    </row>
    <row r="210" customHeight="1" spans="1:27">
      <c r="A210" s="38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40"/>
      <c r="O210" s="38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40"/>
    </row>
    <row r="211" customHeight="1" spans="1:27">
      <c r="A211" s="41" t="s">
        <v>10</v>
      </c>
      <c r="B211" s="42"/>
      <c r="C211" s="42"/>
      <c r="D211" s="42"/>
      <c r="E211" s="42"/>
      <c r="F211" s="43"/>
      <c r="G211" s="44" t="s">
        <v>11</v>
      </c>
      <c r="H211" s="45"/>
      <c r="I211" s="45"/>
      <c r="J211" s="46"/>
      <c r="K211" s="47" t="s">
        <v>12</v>
      </c>
      <c r="L211" s="48"/>
      <c r="M211" s="49" t="s">
        <v>13</v>
      </c>
      <c r="O211" s="41" t="s">
        <v>10</v>
      </c>
      <c r="P211" s="42"/>
      <c r="Q211" s="42"/>
      <c r="R211" s="42"/>
      <c r="S211" s="42"/>
      <c r="T211" s="43"/>
      <c r="U211" s="44" t="s">
        <v>11</v>
      </c>
      <c r="V211" s="45"/>
      <c r="W211" s="45"/>
      <c r="X211" s="46"/>
      <c r="Y211" s="47" t="s">
        <v>12</v>
      </c>
      <c r="Z211" s="48"/>
      <c r="AA211" s="49" t="s">
        <v>13</v>
      </c>
    </row>
    <row r="212" customHeight="1" spans="1:27">
      <c r="A212" s="50" t="s">
        <v>14</v>
      </c>
      <c r="B212" s="51" t="s">
        <v>15</v>
      </c>
      <c r="C212" s="51" t="s">
        <v>16</v>
      </c>
      <c r="D212" s="51" t="s">
        <v>17</v>
      </c>
      <c r="E212" s="51" t="s">
        <v>18</v>
      </c>
      <c r="F212" s="52" t="s">
        <v>10</v>
      </c>
      <c r="G212" s="53" t="s">
        <v>19</v>
      </c>
      <c r="H212" s="54" t="s">
        <v>20</v>
      </c>
      <c r="I212" s="54" t="s">
        <v>21</v>
      </c>
      <c r="J212" s="55" t="s">
        <v>22</v>
      </c>
      <c r="K212" s="56" t="s">
        <v>23</v>
      </c>
      <c r="L212" s="57" t="s">
        <v>24</v>
      </c>
      <c r="M212" s="58"/>
      <c r="O212" s="50" t="s">
        <v>14</v>
      </c>
      <c r="P212" s="51" t="s">
        <v>15</v>
      </c>
      <c r="Q212" s="51" t="s">
        <v>16</v>
      </c>
      <c r="R212" s="51" t="s">
        <v>17</v>
      </c>
      <c r="S212" s="51" t="s">
        <v>18</v>
      </c>
      <c r="T212" s="52" t="s">
        <v>10</v>
      </c>
      <c r="U212" s="53" t="s">
        <v>19</v>
      </c>
      <c r="V212" s="54" t="s">
        <v>20</v>
      </c>
      <c r="W212" s="54" t="s">
        <v>21</v>
      </c>
      <c r="X212" s="55" t="s">
        <v>22</v>
      </c>
      <c r="Y212" s="56" t="s">
        <v>23</v>
      </c>
      <c r="Z212" s="57" t="s">
        <v>24</v>
      </c>
      <c r="AA212" s="58"/>
    </row>
    <row r="213" customHeight="1" spans="1:27">
      <c r="A213" s="59">
        <v>4521</v>
      </c>
      <c r="B213" s="60">
        <v>1.62</v>
      </c>
      <c r="C213" s="61">
        <v>2.2</v>
      </c>
      <c r="D213" s="61">
        <v>1</v>
      </c>
      <c r="E213" s="61">
        <v>0</v>
      </c>
      <c r="F213" s="52">
        <f t="shared" ref="F213:F227" si="44">A213*B213*C213*D213+E213</f>
        <v>16112.844</v>
      </c>
      <c r="G213" s="62">
        <v>2.88</v>
      </c>
      <c r="H213" s="61">
        <v>0.98</v>
      </c>
      <c r="I213" s="61">
        <v>2.47</v>
      </c>
      <c r="J213" s="55">
        <f t="shared" ref="J213:J227" si="45">H213*I213+1</f>
        <v>3.4206</v>
      </c>
      <c r="K213" s="63">
        <v>1.325</v>
      </c>
      <c r="L213" s="57">
        <v>0.5</v>
      </c>
      <c r="M213" s="64">
        <f t="shared" ref="M213:M227" si="46">F213*G213*J213*K213*L213</f>
        <v>105160.553707651</v>
      </c>
      <c r="O213" s="59">
        <v>4521</v>
      </c>
      <c r="P213" s="60">
        <v>1.62</v>
      </c>
      <c r="Q213" s="61">
        <v>2.2</v>
      </c>
      <c r="R213" s="61">
        <v>1</v>
      </c>
      <c r="S213" s="61">
        <v>1609</v>
      </c>
      <c r="T213" s="52">
        <f t="shared" ref="T213:T227" si="47">O213*P213*Q213*R213+S213</f>
        <v>17721.844</v>
      </c>
      <c r="U213" s="62">
        <v>3.38</v>
      </c>
      <c r="V213" s="61">
        <v>0.98</v>
      </c>
      <c r="W213" s="61">
        <v>2.47</v>
      </c>
      <c r="X213" s="55">
        <f t="shared" ref="X213:X227" si="48">V213*W213+1</f>
        <v>3.4206</v>
      </c>
      <c r="Y213" s="63">
        <v>1.325</v>
      </c>
      <c r="Z213" s="57">
        <v>0.5</v>
      </c>
      <c r="AA213" s="64">
        <f t="shared" ref="AA213:AA227" si="49">T213*U213*X213*Y213*Z213</f>
        <v>135741.856168846</v>
      </c>
    </row>
    <row r="214" customHeight="1" spans="1:27">
      <c r="A214" s="59">
        <v>4521</v>
      </c>
      <c r="B214" s="60">
        <v>1.1</v>
      </c>
      <c r="C214" s="61">
        <v>2.2</v>
      </c>
      <c r="D214" s="61">
        <v>1</v>
      </c>
      <c r="E214" s="61">
        <v>0</v>
      </c>
      <c r="F214" s="52">
        <f t="shared" si="44"/>
        <v>10940.82</v>
      </c>
      <c r="G214" s="62">
        <v>2.88</v>
      </c>
      <c r="H214" s="61">
        <v>0.98</v>
      </c>
      <c r="I214" s="61">
        <v>2.47</v>
      </c>
      <c r="J214" s="55">
        <f t="shared" si="45"/>
        <v>3.4206</v>
      </c>
      <c r="K214" s="63">
        <v>1.325</v>
      </c>
      <c r="L214" s="57">
        <v>0.5</v>
      </c>
      <c r="M214" s="64">
        <f t="shared" si="46"/>
        <v>71405.314245936</v>
      </c>
      <c r="O214" s="59">
        <v>4521</v>
      </c>
      <c r="P214" s="60">
        <v>1.1</v>
      </c>
      <c r="Q214" s="61">
        <v>2.2</v>
      </c>
      <c r="R214" s="61">
        <v>1</v>
      </c>
      <c r="S214" s="61">
        <v>1609</v>
      </c>
      <c r="T214" s="52">
        <f t="shared" si="47"/>
        <v>12549.82</v>
      </c>
      <c r="U214" s="62">
        <v>3.38</v>
      </c>
      <c r="V214" s="61">
        <v>0.98</v>
      </c>
      <c r="W214" s="61">
        <v>2.47</v>
      </c>
      <c r="X214" s="55">
        <f t="shared" si="48"/>
        <v>3.4206</v>
      </c>
      <c r="Y214" s="63">
        <v>1.325</v>
      </c>
      <c r="Z214" s="57">
        <v>0.5</v>
      </c>
      <c r="AA214" s="64">
        <f t="shared" si="49"/>
        <v>96126.332078361</v>
      </c>
    </row>
    <row r="215" customHeight="1" spans="1:27">
      <c r="A215" s="59">
        <v>4521</v>
      </c>
      <c r="B215" s="60">
        <v>1.49</v>
      </c>
      <c r="C215" s="61">
        <v>2.2</v>
      </c>
      <c r="D215" s="61">
        <v>1</v>
      </c>
      <c r="E215" s="61">
        <v>0</v>
      </c>
      <c r="F215" s="52">
        <f t="shared" si="44"/>
        <v>14819.838</v>
      </c>
      <c r="G215" s="62">
        <v>2.88</v>
      </c>
      <c r="H215" s="61">
        <v>0.98</v>
      </c>
      <c r="I215" s="61">
        <v>2.47</v>
      </c>
      <c r="J215" s="55">
        <f t="shared" si="45"/>
        <v>3.4206</v>
      </c>
      <c r="K215" s="63">
        <v>1.325</v>
      </c>
      <c r="L215" s="57">
        <v>0.5</v>
      </c>
      <c r="M215" s="64">
        <f t="shared" si="46"/>
        <v>96721.7438422224</v>
      </c>
      <c r="O215" s="59">
        <v>4521</v>
      </c>
      <c r="P215" s="60">
        <v>1.49</v>
      </c>
      <c r="Q215" s="61">
        <v>2.2</v>
      </c>
      <c r="R215" s="61">
        <v>1</v>
      </c>
      <c r="S215" s="61">
        <v>1609</v>
      </c>
      <c r="T215" s="52">
        <f t="shared" si="47"/>
        <v>16428.838</v>
      </c>
      <c r="U215" s="62">
        <v>3.38</v>
      </c>
      <c r="V215" s="61">
        <v>0.98</v>
      </c>
      <c r="W215" s="61">
        <v>2.47</v>
      </c>
      <c r="X215" s="55">
        <f t="shared" si="48"/>
        <v>3.4206</v>
      </c>
      <c r="Y215" s="63">
        <v>1.325</v>
      </c>
      <c r="Z215" s="57">
        <v>0.5</v>
      </c>
      <c r="AA215" s="64">
        <f t="shared" si="49"/>
        <v>125837.975146225</v>
      </c>
    </row>
    <row r="216" customHeight="1" spans="1:27">
      <c r="A216" s="59">
        <v>4521</v>
      </c>
      <c r="B216" s="60">
        <v>1.37</v>
      </c>
      <c r="C216" s="61">
        <v>2.2</v>
      </c>
      <c r="D216" s="61">
        <v>1</v>
      </c>
      <c r="E216" s="61">
        <v>0</v>
      </c>
      <c r="F216" s="52">
        <f t="shared" si="44"/>
        <v>13626.294</v>
      </c>
      <c r="G216" s="62">
        <v>2.88</v>
      </c>
      <c r="H216" s="61">
        <v>0.98</v>
      </c>
      <c r="I216" s="61">
        <v>2.47</v>
      </c>
      <c r="J216" s="55">
        <f t="shared" si="45"/>
        <v>3.4206</v>
      </c>
      <c r="K216" s="63">
        <v>1.325</v>
      </c>
      <c r="L216" s="57">
        <v>0.5</v>
      </c>
      <c r="M216" s="64">
        <f t="shared" si="46"/>
        <v>88932.0731972112</v>
      </c>
      <c r="O216" s="59">
        <v>4521</v>
      </c>
      <c r="P216" s="60">
        <v>1.37</v>
      </c>
      <c r="Q216" s="61">
        <v>2.2</v>
      </c>
      <c r="R216" s="61">
        <v>1</v>
      </c>
      <c r="S216" s="61">
        <v>1609</v>
      </c>
      <c r="T216" s="52">
        <f t="shared" si="47"/>
        <v>15235.294</v>
      </c>
      <c r="U216" s="62">
        <v>3.38</v>
      </c>
      <c r="V216" s="61">
        <v>0.98</v>
      </c>
      <c r="W216" s="61">
        <v>2.47</v>
      </c>
      <c r="X216" s="55">
        <f t="shared" si="48"/>
        <v>3.4206</v>
      </c>
      <c r="Y216" s="63">
        <v>1.325</v>
      </c>
      <c r="Z216" s="57">
        <v>0.5</v>
      </c>
      <c r="AA216" s="64">
        <f t="shared" si="49"/>
        <v>116695.931125344</v>
      </c>
    </row>
    <row r="217" customHeight="1" spans="1:27">
      <c r="A217" s="59">
        <v>4521</v>
      </c>
      <c r="B217" s="60">
        <v>1.72</v>
      </c>
      <c r="C217" s="61">
        <v>2.2</v>
      </c>
      <c r="D217" s="61">
        <v>1</v>
      </c>
      <c r="E217" s="61">
        <v>0</v>
      </c>
      <c r="F217" s="52">
        <f t="shared" si="44"/>
        <v>17107.464</v>
      </c>
      <c r="G217" s="62">
        <v>2.88</v>
      </c>
      <c r="H217" s="61">
        <v>0.98</v>
      </c>
      <c r="I217" s="61">
        <v>2.47</v>
      </c>
      <c r="J217" s="55">
        <f t="shared" si="45"/>
        <v>3.4206</v>
      </c>
      <c r="K217" s="63">
        <v>1.325</v>
      </c>
      <c r="L217" s="57">
        <v>0.5</v>
      </c>
      <c r="M217" s="64">
        <f t="shared" si="46"/>
        <v>111651.945911827</v>
      </c>
      <c r="O217" s="59">
        <v>4521</v>
      </c>
      <c r="P217" s="60">
        <v>1.72</v>
      </c>
      <c r="Q217" s="61">
        <v>2.2</v>
      </c>
      <c r="R217" s="61">
        <v>1</v>
      </c>
      <c r="S217" s="61">
        <v>1609</v>
      </c>
      <c r="T217" s="52">
        <f t="shared" si="47"/>
        <v>18716.464</v>
      </c>
      <c r="U217" s="62">
        <v>3.38</v>
      </c>
      <c r="V217" s="61">
        <v>0.98</v>
      </c>
      <c r="W217" s="61">
        <v>2.47</v>
      </c>
      <c r="X217" s="55">
        <f t="shared" si="48"/>
        <v>3.4206</v>
      </c>
      <c r="Y217" s="63">
        <v>1.325</v>
      </c>
      <c r="Z217" s="57">
        <v>0.5</v>
      </c>
      <c r="AA217" s="64">
        <f t="shared" si="49"/>
        <v>143360.226186247</v>
      </c>
    </row>
    <row r="218" customHeight="1" spans="1:27">
      <c r="A218" s="59">
        <v>4521</v>
      </c>
      <c r="B218" s="65">
        <v>3.16</v>
      </c>
      <c r="C218" s="61">
        <v>2.2</v>
      </c>
      <c r="D218" s="61">
        <v>1</v>
      </c>
      <c r="E218" s="61">
        <v>0</v>
      </c>
      <c r="F218" s="52">
        <f t="shared" si="44"/>
        <v>31429.992</v>
      </c>
      <c r="G218" s="62">
        <v>2.88</v>
      </c>
      <c r="H218" s="61">
        <v>0.98</v>
      </c>
      <c r="I218" s="61">
        <v>2.47</v>
      </c>
      <c r="J218" s="55">
        <f t="shared" si="45"/>
        <v>3.4206</v>
      </c>
      <c r="K218" s="63">
        <v>1.325</v>
      </c>
      <c r="L218" s="57">
        <v>0.5</v>
      </c>
      <c r="M218" s="64">
        <f t="shared" si="46"/>
        <v>205127.993651962</v>
      </c>
      <c r="O218" s="59">
        <v>4521</v>
      </c>
      <c r="P218" s="65">
        <v>3.16</v>
      </c>
      <c r="Q218" s="61">
        <v>2.2</v>
      </c>
      <c r="R218" s="61">
        <v>1</v>
      </c>
      <c r="S218" s="61">
        <v>1609</v>
      </c>
      <c r="T218" s="52">
        <f t="shared" si="47"/>
        <v>33038.992</v>
      </c>
      <c r="U218" s="62">
        <v>3.38</v>
      </c>
      <c r="V218" s="61">
        <v>0.98</v>
      </c>
      <c r="W218" s="61">
        <v>2.47</v>
      </c>
      <c r="X218" s="55">
        <f t="shared" si="48"/>
        <v>3.4206</v>
      </c>
      <c r="Y218" s="63">
        <v>1.325</v>
      </c>
      <c r="Z218" s="57">
        <v>0.5</v>
      </c>
      <c r="AA218" s="64">
        <f t="shared" si="49"/>
        <v>253064.754436822</v>
      </c>
    </row>
    <row r="219" customHeight="1" spans="1:27">
      <c r="A219" s="59">
        <v>4521</v>
      </c>
      <c r="B219" s="60">
        <v>1.62</v>
      </c>
      <c r="C219" s="61">
        <v>2.2</v>
      </c>
      <c r="D219" s="61">
        <v>1</v>
      </c>
      <c r="E219" s="61">
        <v>0</v>
      </c>
      <c r="F219" s="52">
        <f t="shared" si="44"/>
        <v>16112.844</v>
      </c>
      <c r="G219" s="62">
        <v>2.88</v>
      </c>
      <c r="H219" s="61">
        <v>0.98</v>
      </c>
      <c r="I219" s="61">
        <v>2.47</v>
      </c>
      <c r="J219" s="55">
        <f t="shared" si="45"/>
        <v>3.4206</v>
      </c>
      <c r="K219" s="63">
        <v>1.325</v>
      </c>
      <c r="L219" s="57">
        <v>0.5</v>
      </c>
      <c r="M219" s="64">
        <f t="shared" si="46"/>
        <v>105160.553707651</v>
      </c>
      <c r="O219" s="59">
        <v>4521</v>
      </c>
      <c r="P219" s="60">
        <v>1.62</v>
      </c>
      <c r="Q219" s="61">
        <v>2.2</v>
      </c>
      <c r="R219" s="61">
        <v>1</v>
      </c>
      <c r="S219" s="61">
        <v>1609</v>
      </c>
      <c r="T219" s="52">
        <f t="shared" si="47"/>
        <v>17721.844</v>
      </c>
      <c r="U219" s="62">
        <v>3.38</v>
      </c>
      <c r="V219" s="61">
        <v>0.98</v>
      </c>
      <c r="W219" s="61">
        <v>2.47</v>
      </c>
      <c r="X219" s="55">
        <f t="shared" si="48"/>
        <v>3.4206</v>
      </c>
      <c r="Y219" s="63">
        <v>1.325</v>
      </c>
      <c r="Z219" s="57">
        <v>0.5</v>
      </c>
      <c r="AA219" s="64">
        <f t="shared" si="49"/>
        <v>135741.856168846</v>
      </c>
    </row>
    <row r="220" customHeight="1" spans="1:27">
      <c r="A220" s="59">
        <v>4521</v>
      </c>
      <c r="B220" s="60">
        <v>1.1</v>
      </c>
      <c r="C220" s="61">
        <v>2.2</v>
      </c>
      <c r="D220" s="61">
        <v>1</v>
      </c>
      <c r="E220" s="61">
        <v>0</v>
      </c>
      <c r="F220" s="52">
        <f t="shared" si="44"/>
        <v>10940.82</v>
      </c>
      <c r="G220" s="62">
        <v>2.88</v>
      </c>
      <c r="H220" s="61">
        <v>0.98</v>
      </c>
      <c r="I220" s="61">
        <v>2.47</v>
      </c>
      <c r="J220" s="55">
        <f t="shared" si="45"/>
        <v>3.4206</v>
      </c>
      <c r="K220" s="63">
        <v>1.325</v>
      </c>
      <c r="L220" s="57">
        <v>0.5</v>
      </c>
      <c r="M220" s="64">
        <f t="shared" si="46"/>
        <v>71405.314245936</v>
      </c>
      <c r="O220" s="59">
        <v>4521</v>
      </c>
      <c r="P220" s="60">
        <v>1.1</v>
      </c>
      <c r="Q220" s="61">
        <v>2.2</v>
      </c>
      <c r="R220" s="61">
        <v>1</v>
      </c>
      <c r="S220" s="61">
        <v>1609</v>
      </c>
      <c r="T220" s="52">
        <f t="shared" si="47"/>
        <v>12549.82</v>
      </c>
      <c r="U220" s="62">
        <v>3.38</v>
      </c>
      <c r="V220" s="61">
        <v>0.98</v>
      </c>
      <c r="W220" s="61">
        <v>2.47</v>
      </c>
      <c r="X220" s="55">
        <f t="shared" si="48"/>
        <v>3.4206</v>
      </c>
      <c r="Y220" s="63">
        <v>1.325</v>
      </c>
      <c r="Z220" s="57">
        <v>0.5</v>
      </c>
      <c r="AA220" s="64">
        <f t="shared" si="49"/>
        <v>96126.332078361</v>
      </c>
    </row>
    <row r="221" customHeight="1" spans="1:27">
      <c r="A221" s="59">
        <v>4521</v>
      </c>
      <c r="B221" s="60">
        <v>1.49</v>
      </c>
      <c r="C221" s="61">
        <v>2.2</v>
      </c>
      <c r="D221" s="61">
        <v>1</v>
      </c>
      <c r="E221" s="61">
        <v>0</v>
      </c>
      <c r="F221" s="52">
        <f t="shared" si="44"/>
        <v>14819.838</v>
      </c>
      <c r="G221" s="62">
        <v>2.88</v>
      </c>
      <c r="H221" s="61">
        <v>0.98</v>
      </c>
      <c r="I221" s="61">
        <v>2.47</v>
      </c>
      <c r="J221" s="55">
        <f t="shared" si="45"/>
        <v>3.4206</v>
      </c>
      <c r="K221" s="63">
        <v>1.325</v>
      </c>
      <c r="L221" s="57">
        <v>0.5</v>
      </c>
      <c r="M221" s="64">
        <f t="shared" si="46"/>
        <v>96721.7438422224</v>
      </c>
      <c r="O221" s="59">
        <v>4521</v>
      </c>
      <c r="P221" s="60">
        <v>1.49</v>
      </c>
      <c r="Q221" s="61">
        <v>2.2</v>
      </c>
      <c r="R221" s="61">
        <v>1</v>
      </c>
      <c r="S221" s="61">
        <v>1609</v>
      </c>
      <c r="T221" s="52">
        <f t="shared" si="47"/>
        <v>16428.838</v>
      </c>
      <c r="U221" s="62">
        <v>3.38</v>
      </c>
      <c r="V221" s="61">
        <v>0.98</v>
      </c>
      <c r="W221" s="61">
        <v>2.47</v>
      </c>
      <c r="X221" s="55">
        <f t="shared" si="48"/>
        <v>3.4206</v>
      </c>
      <c r="Y221" s="63">
        <v>1.325</v>
      </c>
      <c r="Z221" s="57">
        <v>0.5</v>
      </c>
      <c r="AA221" s="64">
        <f t="shared" si="49"/>
        <v>125837.975146225</v>
      </c>
    </row>
    <row r="222" customHeight="1" spans="1:27">
      <c r="A222" s="59">
        <v>4521</v>
      </c>
      <c r="B222" s="60">
        <v>1.37</v>
      </c>
      <c r="C222" s="61">
        <v>2.2</v>
      </c>
      <c r="D222" s="61">
        <v>1</v>
      </c>
      <c r="E222" s="61">
        <v>0</v>
      </c>
      <c r="F222" s="52">
        <f t="shared" si="44"/>
        <v>13626.294</v>
      </c>
      <c r="G222" s="62">
        <v>2.88</v>
      </c>
      <c r="H222" s="61">
        <v>0.98</v>
      </c>
      <c r="I222" s="61">
        <v>2.47</v>
      </c>
      <c r="J222" s="55">
        <f t="shared" si="45"/>
        <v>3.4206</v>
      </c>
      <c r="K222" s="63">
        <v>1.325</v>
      </c>
      <c r="L222" s="57">
        <v>0.5</v>
      </c>
      <c r="M222" s="64">
        <f t="shared" si="46"/>
        <v>88932.0731972112</v>
      </c>
      <c r="O222" s="59">
        <v>4521</v>
      </c>
      <c r="P222" s="60">
        <v>1.37</v>
      </c>
      <c r="Q222" s="61">
        <v>2.2</v>
      </c>
      <c r="R222" s="61">
        <v>1</v>
      </c>
      <c r="S222" s="61">
        <v>1609</v>
      </c>
      <c r="T222" s="52">
        <f t="shared" si="47"/>
        <v>15235.294</v>
      </c>
      <c r="U222" s="62">
        <v>3.38</v>
      </c>
      <c r="V222" s="61">
        <v>0.98</v>
      </c>
      <c r="W222" s="61">
        <v>2.47</v>
      </c>
      <c r="X222" s="55">
        <f t="shared" si="48"/>
        <v>3.4206</v>
      </c>
      <c r="Y222" s="63">
        <v>1.325</v>
      </c>
      <c r="Z222" s="57">
        <v>0.5</v>
      </c>
      <c r="AA222" s="64">
        <f t="shared" si="49"/>
        <v>116695.931125344</v>
      </c>
    </row>
    <row r="223" customHeight="1" spans="1:27">
      <c r="A223" s="59">
        <v>4521</v>
      </c>
      <c r="B223" s="60">
        <v>1.72</v>
      </c>
      <c r="C223" s="61">
        <v>2.2</v>
      </c>
      <c r="D223" s="61">
        <v>1</v>
      </c>
      <c r="E223" s="61">
        <v>0</v>
      </c>
      <c r="F223" s="52">
        <f t="shared" si="44"/>
        <v>17107.464</v>
      </c>
      <c r="G223" s="62">
        <v>2.88</v>
      </c>
      <c r="H223" s="61">
        <v>0.98</v>
      </c>
      <c r="I223" s="61">
        <v>2.47</v>
      </c>
      <c r="J223" s="55">
        <f t="shared" si="45"/>
        <v>3.4206</v>
      </c>
      <c r="K223" s="63">
        <v>1.325</v>
      </c>
      <c r="L223" s="57">
        <v>0.5</v>
      </c>
      <c r="M223" s="64">
        <f t="shared" si="46"/>
        <v>111651.945911827</v>
      </c>
      <c r="O223" s="59">
        <v>4521</v>
      </c>
      <c r="P223" s="60">
        <v>1.72</v>
      </c>
      <c r="Q223" s="61">
        <v>2.2</v>
      </c>
      <c r="R223" s="61">
        <v>1</v>
      </c>
      <c r="S223" s="61">
        <v>0</v>
      </c>
      <c r="T223" s="52">
        <f t="shared" si="47"/>
        <v>17107.464</v>
      </c>
      <c r="U223" s="62">
        <v>3.38</v>
      </c>
      <c r="V223" s="61">
        <v>0.98</v>
      </c>
      <c r="W223" s="61">
        <v>2.47</v>
      </c>
      <c r="X223" s="55">
        <f t="shared" si="48"/>
        <v>3.4206</v>
      </c>
      <c r="Y223" s="63">
        <v>1.325</v>
      </c>
      <c r="Z223" s="57">
        <v>0.5</v>
      </c>
      <c r="AA223" s="64">
        <f t="shared" si="49"/>
        <v>131035.964299297</v>
      </c>
    </row>
    <row r="224" customHeight="1" spans="1:27">
      <c r="A224" s="59">
        <v>4521</v>
      </c>
      <c r="B224" s="65">
        <v>3.16</v>
      </c>
      <c r="C224" s="61">
        <v>2.2</v>
      </c>
      <c r="D224" s="61">
        <v>1</v>
      </c>
      <c r="E224" s="61">
        <v>0</v>
      </c>
      <c r="F224" s="52">
        <f t="shared" si="44"/>
        <v>31429.992</v>
      </c>
      <c r="G224" s="62">
        <v>2.88</v>
      </c>
      <c r="H224" s="61">
        <v>0.98</v>
      </c>
      <c r="I224" s="61">
        <v>2.47</v>
      </c>
      <c r="J224" s="55">
        <f t="shared" si="45"/>
        <v>3.4206</v>
      </c>
      <c r="K224" s="63">
        <v>1.325</v>
      </c>
      <c r="L224" s="57">
        <v>0.5</v>
      </c>
      <c r="M224" s="64">
        <f t="shared" si="46"/>
        <v>205127.993651962</v>
      </c>
      <c r="O224" s="59">
        <v>4521</v>
      </c>
      <c r="P224" s="65">
        <v>3.16</v>
      </c>
      <c r="Q224" s="61">
        <v>2.2</v>
      </c>
      <c r="R224" s="61">
        <v>1</v>
      </c>
      <c r="S224" s="61">
        <v>0</v>
      </c>
      <c r="T224" s="52">
        <f t="shared" si="47"/>
        <v>31429.992</v>
      </c>
      <c r="U224" s="62">
        <v>3.38</v>
      </c>
      <c r="V224" s="61">
        <v>0.98</v>
      </c>
      <c r="W224" s="61">
        <v>2.47</v>
      </c>
      <c r="X224" s="55">
        <f t="shared" si="48"/>
        <v>3.4206</v>
      </c>
      <c r="Y224" s="63">
        <v>1.325</v>
      </c>
      <c r="Z224" s="57">
        <v>0.5</v>
      </c>
      <c r="AA224" s="64">
        <f t="shared" si="49"/>
        <v>240740.492549872</v>
      </c>
    </row>
    <row r="225" customHeight="1" spans="1:27">
      <c r="A225" s="66">
        <v>2758</v>
      </c>
      <c r="B225" s="60">
        <v>1.62</v>
      </c>
      <c r="C225" s="61">
        <v>2.2</v>
      </c>
      <c r="D225" s="61">
        <v>1</v>
      </c>
      <c r="E225" s="61">
        <v>0</v>
      </c>
      <c r="F225" s="52">
        <f t="shared" si="44"/>
        <v>9829.512</v>
      </c>
      <c r="G225" s="62">
        <v>2.6</v>
      </c>
      <c r="H225" s="61">
        <v>0.98</v>
      </c>
      <c r="I225" s="61">
        <v>2.47</v>
      </c>
      <c r="J225" s="55">
        <f t="shared" si="45"/>
        <v>3.4206</v>
      </c>
      <c r="K225" s="63">
        <v>1.325</v>
      </c>
      <c r="L225" s="57">
        <v>0.5</v>
      </c>
      <c r="M225" s="64">
        <f t="shared" si="46"/>
        <v>57915.322517052</v>
      </c>
      <c r="O225" s="66">
        <v>2758</v>
      </c>
      <c r="P225" s="60">
        <v>1.62</v>
      </c>
      <c r="Q225" s="61">
        <v>2.2</v>
      </c>
      <c r="R225" s="61">
        <v>1</v>
      </c>
      <c r="S225" s="61">
        <v>0</v>
      </c>
      <c r="T225" s="52">
        <f t="shared" si="47"/>
        <v>9829.512</v>
      </c>
      <c r="U225" s="62">
        <v>3.1</v>
      </c>
      <c r="V225" s="61">
        <v>0.98</v>
      </c>
      <c r="W225" s="61">
        <v>2.47</v>
      </c>
      <c r="X225" s="55">
        <f t="shared" si="48"/>
        <v>3.4206</v>
      </c>
      <c r="Y225" s="63">
        <v>1.325</v>
      </c>
      <c r="Z225" s="57">
        <v>0.5</v>
      </c>
      <c r="AA225" s="64">
        <f t="shared" si="49"/>
        <v>69052.884539562</v>
      </c>
    </row>
    <row r="226" customHeight="1" spans="1:27">
      <c r="A226" s="66">
        <v>2758</v>
      </c>
      <c r="B226" s="60">
        <v>1.1</v>
      </c>
      <c r="C226" s="61">
        <v>2.2</v>
      </c>
      <c r="D226" s="61">
        <v>1</v>
      </c>
      <c r="E226" s="61">
        <v>0</v>
      </c>
      <c r="F226" s="52">
        <f t="shared" si="44"/>
        <v>6674.36</v>
      </c>
      <c r="G226" s="62">
        <v>2.6</v>
      </c>
      <c r="H226" s="61">
        <v>0.98</v>
      </c>
      <c r="I226" s="61">
        <v>2.47</v>
      </c>
      <c r="J226" s="55">
        <f t="shared" si="45"/>
        <v>3.4206</v>
      </c>
      <c r="K226" s="63">
        <v>1.325</v>
      </c>
      <c r="L226" s="57">
        <v>0.5</v>
      </c>
      <c r="M226" s="64">
        <f t="shared" si="46"/>
        <v>39325.21899306</v>
      </c>
      <c r="O226" s="66">
        <v>2758</v>
      </c>
      <c r="P226" s="60">
        <v>1.1</v>
      </c>
      <c r="Q226" s="61">
        <v>2.2</v>
      </c>
      <c r="R226" s="61">
        <v>1</v>
      </c>
      <c r="S226" s="61">
        <v>0</v>
      </c>
      <c r="T226" s="52">
        <f t="shared" si="47"/>
        <v>6674.36</v>
      </c>
      <c r="U226" s="62">
        <v>3.1</v>
      </c>
      <c r="V226" s="61">
        <v>0.98</v>
      </c>
      <c r="W226" s="61">
        <v>2.47</v>
      </c>
      <c r="X226" s="55">
        <f t="shared" si="48"/>
        <v>3.4206</v>
      </c>
      <c r="Y226" s="63">
        <v>1.325</v>
      </c>
      <c r="Z226" s="57">
        <v>0.5</v>
      </c>
      <c r="AA226" s="64">
        <f t="shared" si="49"/>
        <v>46887.76110711</v>
      </c>
    </row>
    <row r="227" customHeight="1" spans="1:27">
      <c r="A227" s="66">
        <v>2758</v>
      </c>
      <c r="B227" s="51">
        <v>6.07</v>
      </c>
      <c r="C227" s="61">
        <v>1</v>
      </c>
      <c r="D227" s="61">
        <v>1</v>
      </c>
      <c r="E227" s="61">
        <v>0</v>
      </c>
      <c r="F227" s="52">
        <f t="shared" si="44"/>
        <v>16741.06</v>
      </c>
      <c r="G227" s="62">
        <v>2.3</v>
      </c>
      <c r="H227" s="61">
        <v>0.98</v>
      </c>
      <c r="I227" s="61">
        <v>2.47</v>
      </c>
      <c r="J227" s="55">
        <f t="shared" si="45"/>
        <v>3.4206</v>
      </c>
      <c r="K227" s="62">
        <v>1.125</v>
      </c>
      <c r="L227" s="57">
        <v>0.5</v>
      </c>
      <c r="M227" s="64">
        <f t="shared" si="46"/>
        <v>74085.907850325</v>
      </c>
      <c r="O227" s="66">
        <v>2758</v>
      </c>
      <c r="P227" s="51">
        <v>6.07</v>
      </c>
      <c r="Q227" s="61">
        <v>1</v>
      </c>
      <c r="R227" s="61">
        <v>1</v>
      </c>
      <c r="S227" s="61">
        <v>0</v>
      </c>
      <c r="T227" s="52">
        <f t="shared" si="47"/>
        <v>16741.06</v>
      </c>
      <c r="U227" s="62">
        <v>2.8</v>
      </c>
      <c r="V227" s="61">
        <v>0.98</v>
      </c>
      <c r="W227" s="61">
        <v>2.47</v>
      </c>
      <c r="X227" s="55">
        <f t="shared" si="48"/>
        <v>3.4206</v>
      </c>
      <c r="Y227" s="62">
        <v>1.125</v>
      </c>
      <c r="Z227" s="57">
        <v>0.5</v>
      </c>
      <c r="AA227" s="64">
        <f t="shared" si="49"/>
        <v>90191.5399917</v>
      </c>
    </row>
    <row r="228" customHeight="1" spans="1:27">
      <c r="A228" s="67">
        <f>SUM(M213:M227)</f>
        <v>1529325.69847406</v>
      </c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9"/>
      <c r="O228" s="67">
        <f>SUM(AA213:AA227)</f>
        <v>1923137.81214816</v>
      </c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9"/>
    </row>
    <row r="229" customHeight="1" spans="1:27">
      <c r="A229" s="67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9"/>
      <c r="O229" s="67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9"/>
    </row>
    <row r="230" customHeight="1" spans="1:27">
      <c r="A230" s="70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2"/>
      <c r="O230" s="70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2"/>
    </row>
    <row r="231" customHeight="1" spans="1:27">
      <c r="A231" s="35" t="s">
        <v>25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7"/>
      <c r="O231" s="35" t="s">
        <v>25</v>
      </c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7"/>
    </row>
    <row r="232" customHeight="1" spans="1:27">
      <c r="A232" s="38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40"/>
      <c r="O232" s="38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40"/>
    </row>
    <row r="233" customHeight="1" spans="1:27">
      <c r="A233" s="41" t="s">
        <v>10</v>
      </c>
      <c r="B233" s="42"/>
      <c r="C233" s="42"/>
      <c r="D233" s="42"/>
      <c r="E233" s="42"/>
      <c r="F233" s="43"/>
      <c r="G233" s="44" t="s">
        <v>11</v>
      </c>
      <c r="H233" s="45"/>
      <c r="I233" s="45"/>
      <c r="J233" s="46"/>
      <c r="K233" s="47" t="s">
        <v>12</v>
      </c>
      <c r="L233" s="48"/>
      <c r="M233" s="49" t="s">
        <v>13</v>
      </c>
      <c r="O233" s="41" t="s">
        <v>10</v>
      </c>
      <c r="P233" s="42"/>
      <c r="Q233" s="42"/>
      <c r="R233" s="42"/>
      <c r="S233" s="42"/>
      <c r="T233" s="43"/>
      <c r="U233" s="44" t="s">
        <v>11</v>
      </c>
      <c r="V233" s="45"/>
      <c r="W233" s="45"/>
      <c r="X233" s="46"/>
      <c r="Y233" s="47" t="s">
        <v>12</v>
      </c>
      <c r="Z233" s="48"/>
      <c r="AA233" s="49" t="s">
        <v>13</v>
      </c>
    </row>
    <row r="234" customHeight="1" spans="1:27">
      <c r="A234" s="50" t="s">
        <v>14</v>
      </c>
      <c r="B234" s="51" t="s">
        <v>15</v>
      </c>
      <c r="C234" s="51" t="s">
        <v>16</v>
      </c>
      <c r="D234" s="51" t="s">
        <v>17</v>
      </c>
      <c r="E234" s="51" t="s">
        <v>18</v>
      </c>
      <c r="F234" s="52" t="s">
        <v>10</v>
      </c>
      <c r="G234" s="53" t="s">
        <v>19</v>
      </c>
      <c r="H234" s="54" t="s">
        <v>20</v>
      </c>
      <c r="I234" s="54" t="s">
        <v>21</v>
      </c>
      <c r="J234" s="55" t="s">
        <v>22</v>
      </c>
      <c r="K234" s="56" t="s">
        <v>23</v>
      </c>
      <c r="L234" s="57" t="s">
        <v>24</v>
      </c>
      <c r="M234" s="58"/>
      <c r="O234" s="50" t="s">
        <v>14</v>
      </c>
      <c r="P234" s="51" t="s">
        <v>15</v>
      </c>
      <c r="Q234" s="51" t="s">
        <v>16</v>
      </c>
      <c r="R234" s="51" t="s">
        <v>17</v>
      </c>
      <c r="S234" s="51" t="s">
        <v>18</v>
      </c>
      <c r="T234" s="52" t="s">
        <v>10</v>
      </c>
      <c r="U234" s="53" t="s">
        <v>19</v>
      </c>
      <c r="V234" s="54" t="s">
        <v>20</v>
      </c>
      <c r="W234" s="54" t="s">
        <v>21</v>
      </c>
      <c r="X234" s="55" t="s">
        <v>22</v>
      </c>
      <c r="Y234" s="56" t="s">
        <v>23</v>
      </c>
      <c r="Z234" s="57" t="s">
        <v>24</v>
      </c>
      <c r="AA234" s="58"/>
    </row>
    <row r="235" customHeight="1" spans="1:27">
      <c r="A235" s="59">
        <v>4521</v>
      </c>
      <c r="B235" s="54">
        <v>5.01</v>
      </c>
      <c r="C235" s="61">
        <v>1</v>
      </c>
      <c r="D235" s="61">
        <v>1</v>
      </c>
      <c r="E235" s="61">
        <v>0</v>
      </c>
      <c r="F235" s="52">
        <f t="shared" ref="F235:F247" si="50">A235*B235*C235*D235+E235</f>
        <v>22650.21</v>
      </c>
      <c r="G235" s="62">
        <f>2.13-0.15</f>
        <v>1.98</v>
      </c>
      <c r="H235" s="61">
        <v>0.98</v>
      </c>
      <c r="I235" s="61">
        <v>2.47</v>
      </c>
      <c r="J235" s="55">
        <f t="shared" ref="J235:J247" si="51">H235*I235+1</f>
        <v>3.4206</v>
      </c>
      <c r="K235" s="62">
        <v>1.125</v>
      </c>
      <c r="L235" s="57">
        <v>0.5</v>
      </c>
      <c r="M235" s="64">
        <f t="shared" ref="M235:M247" si="52">F235*G235*J235*K235*L235</f>
        <v>86290.3521480825</v>
      </c>
      <c r="O235" s="59">
        <v>4521</v>
      </c>
      <c r="P235" s="54">
        <v>5.01</v>
      </c>
      <c r="Q235" s="61">
        <v>1</v>
      </c>
      <c r="R235" s="61">
        <v>1</v>
      </c>
      <c r="S235" s="61">
        <v>1609</v>
      </c>
      <c r="T235" s="52">
        <f t="shared" ref="T235:T247" si="53">O235*P235*Q235*R235+S235</f>
        <v>24259.21</v>
      </c>
      <c r="U235" s="62">
        <v>2.48</v>
      </c>
      <c r="V235" s="61">
        <v>0.98</v>
      </c>
      <c r="W235" s="61">
        <v>2.47</v>
      </c>
      <c r="X235" s="55">
        <f t="shared" ref="X235:X247" si="54">V235*W235+1</f>
        <v>3.4206</v>
      </c>
      <c r="Y235" s="62">
        <v>1.125</v>
      </c>
      <c r="Z235" s="57">
        <v>0.5</v>
      </c>
      <c r="AA235" s="64">
        <f t="shared" ref="AA235:AA247" si="55">T235*U235*X235*Y235*Z235</f>
        <v>115758.56994777</v>
      </c>
    </row>
    <row r="236" customHeight="1" spans="1:27">
      <c r="A236" s="59">
        <v>4521</v>
      </c>
      <c r="B236" s="60">
        <v>0.59</v>
      </c>
      <c r="C236" s="61">
        <v>2.2</v>
      </c>
      <c r="D236" s="61">
        <v>1</v>
      </c>
      <c r="E236" s="61">
        <v>0</v>
      </c>
      <c r="F236" s="52">
        <f t="shared" si="50"/>
        <v>5868.258</v>
      </c>
      <c r="G236" s="62">
        <f t="shared" ref="G236:G246" si="56">2.13-0.15</f>
        <v>1.98</v>
      </c>
      <c r="H236" s="61">
        <v>0.98</v>
      </c>
      <c r="I236" s="61">
        <v>2.47</v>
      </c>
      <c r="J236" s="55">
        <f t="shared" si="51"/>
        <v>3.4206</v>
      </c>
      <c r="K236" s="62">
        <v>1.125</v>
      </c>
      <c r="L236" s="57">
        <v>0.5</v>
      </c>
      <c r="M236" s="64">
        <f t="shared" si="52"/>
        <v>22356.2628918585</v>
      </c>
      <c r="O236" s="59">
        <v>4521</v>
      </c>
      <c r="P236" s="60">
        <v>0.59</v>
      </c>
      <c r="Q236" s="61">
        <v>2.2</v>
      </c>
      <c r="R236" s="61">
        <v>1</v>
      </c>
      <c r="S236" s="61">
        <v>1609</v>
      </c>
      <c r="T236" s="52">
        <f t="shared" si="53"/>
        <v>7477.258</v>
      </c>
      <c r="U236" s="62">
        <v>2.48</v>
      </c>
      <c r="V236" s="61">
        <v>0.98</v>
      </c>
      <c r="W236" s="61">
        <v>2.47</v>
      </c>
      <c r="X236" s="55">
        <f t="shared" si="54"/>
        <v>3.4206</v>
      </c>
      <c r="Y236" s="62">
        <v>1.125</v>
      </c>
      <c r="Z236" s="57">
        <v>0.5</v>
      </c>
      <c r="AA236" s="64">
        <f t="shared" si="55"/>
        <v>35679.508657146</v>
      </c>
    </row>
    <row r="237" customHeight="1" spans="1:27">
      <c r="A237" s="59">
        <v>4521</v>
      </c>
      <c r="B237" s="60">
        <v>0.8</v>
      </c>
      <c r="C237" s="61">
        <v>2.2</v>
      </c>
      <c r="D237" s="61">
        <v>1</v>
      </c>
      <c r="E237" s="61">
        <v>0</v>
      </c>
      <c r="F237" s="52">
        <f t="shared" si="50"/>
        <v>7956.96</v>
      </c>
      <c r="G237" s="62">
        <f t="shared" si="56"/>
        <v>1.98</v>
      </c>
      <c r="H237" s="61">
        <v>0.98</v>
      </c>
      <c r="I237" s="61">
        <v>2.47</v>
      </c>
      <c r="J237" s="55">
        <f t="shared" si="51"/>
        <v>3.4206</v>
      </c>
      <c r="K237" s="62">
        <v>1.125</v>
      </c>
      <c r="L237" s="57">
        <v>0.5</v>
      </c>
      <c r="M237" s="64">
        <f t="shared" si="52"/>
        <v>30313.57680252</v>
      </c>
      <c r="O237" s="59">
        <v>4521</v>
      </c>
      <c r="P237" s="60">
        <v>0.8</v>
      </c>
      <c r="Q237" s="61">
        <v>2.2</v>
      </c>
      <c r="R237" s="61">
        <v>1</v>
      </c>
      <c r="S237" s="61">
        <v>1609</v>
      </c>
      <c r="T237" s="52">
        <f t="shared" si="53"/>
        <v>9565.96</v>
      </c>
      <c r="U237" s="62">
        <v>2.48</v>
      </c>
      <c r="V237" s="61">
        <v>0.98</v>
      </c>
      <c r="W237" s="61">
        <v>2.47</v>
      </c>
      <c r="X237" s="55">
        <f t="shared" si="54"/>
        <v>3.4206</v>
      </c>
      <c r="Y237" s="62">
        <v>1.125</v>
      </c>
      <c r="Z237" s="57">
        <v>0.5</v>
      </c>
      <c r="AA237" s="64">
        <f t="shared" si="55"/>
        <v>45646.24527252</v>
      </c>
    </row>
    <row r="238" customHeight="1" spans="1:27">
      <c r="A238" s="59">
        <v>4521</v>
      </c>
      <c r="B238" s="60">
        <v>0.74</v>
      </c>
      <c r="C238" s="61">
        <v>2.2</v>
      </c>
      <c r="D238" s="61">
        <v>1</v>
      </c>
      <c r="E238" s="61">
        <v>0</v>
      </c>
      <c r="F238" s="52">
        <f t="shared" si="50"/>
        <v>7360.188</v>
      </c>
      <c r="G238" s="62">
        <f t="shared" si="56"/>
        <v>1.98</v>
      </c>
      <c r="H238" s="61">
        <v>0.98</v>
      </c>
      <c r="I238" s="61">
        <v>2.47</v>
      </c>
      <c r="J238" s="55">
        <f t="shared" si="51"/>
        <v>3.4206</v>
      </c>
      <c r="K238" s="62">
        <v>1.125</v>
      </c>
      <c r="L238" s="57">
        <v>0.5</v>
      </c>
      <c r="M238" s="64">
        <f t="shared" si="52"/>
        <v>28040.058542331</v>
      </c>
      <c r="O238" s="59">
        <v>4521</v>
      </c>
      <c r="P238" s="60">
        <v>0.74</v>
      </c>
      <c r="Q238" s="61">
        <v>2.2</v>
      </c>
      <c r="R238" s="61">
        <v>1</v>
      </c>
      <c r="S238" s="61">
        <v>1609</v>
      </c>
      <c r="T238" s="52">
        <f t="shared" si="53"/>
        <v>8969.188</v>
      </c>
      <c r="U238" s="62">
        <v>2.48</v>
      </c>
      <c r="V238" s="61">
        <v>0.98</v>
      </c>
      <c r="W238" s="61">
        <v>2.47</v>
      </c>
      <c r="X238" s="55">
        <f t="shared" si="54"/>
        <v>3.4206</v>
      </c>
      <c r="Y238" s="62">
        <v>1.125</v>
      </c>
      <c r="Z238" s="57">
        <v>0.5</v>
      </c>
      <c r="AA238" s="64">
        <f t="shared" si="55"/>
        <v>42798.606239556</v>
      </c>
    </row>
    <row r="239" customHeight="1" spans="1:27">
      <c r="A239" s="59">
        <v>4521</v>
      </c>
      <c r="B239" s="60">
        <v>0.92</v>
      </c>
      <c r="C239" s="61">
        <v>2.2</v>
      </c>
      <c r="D239" s="61">
        <v>1</v>
      </c>
      <c r="E239" s="61">
        <v>0</v>
      </c>
      <c r="F239" s="52">
        <f t="shared" si="50"/>
        <v>9150.504</v>
      </c>
      <c r="G239" s="62">
        <f t="shared" si="56"/>
        <v>1.98</v>
      </c>
      <c r="H239" s="61">
        <v>0.98</v>
      </c>
      <c r="I239" s="61">
        <v>2.47</v>
      </c>
      <c r="J239" s="55">
        <f t="shared" si="51"/>
        <v>3.4206</v>
      </c>
      <c r="K239" s="62">
        <v>1.125</v>
      </c>
      <c r="L239" s="57">
        <v>0.5</v>
      </c>
      <c r="M239" s="64">
        <f t="shared" si="52"/>
        <v>34860.613322898</v>
      </c>
      <c r="O239" s="59">
        <v>4521</v>
      </c>
      <c r="P239" s="60">
        <v>0.92</v>
      </c>
      <c r="Q239" s="61">
        <v>2.2</v>
      </c>
      <c r="R239" s="61">
        <v>1</v>
      </c>
      <c r="S239" s="61">
        <v>1609</v>
      </c>
      <c r="T239" s="52">
        <f t="shared" si="53"/>
        <v>10759.504</v>
      </c>
      <c r="U239" s="62">
        <v>2.48</v>
      </c>
      <c r="V239" s="61">
        <v>0.98</v>
      </c>
      <c r="W239" s="61">
        <v>2.47</v>
      </c>
      <c r="X239" s="55">
        <f t="shared" si="54"/>
        <v>3.4206</v>
      </c>
      <c r="Y239" s="62">
        <v>1.125</v>
      </c>
      <c r="Z239" s="57">
        <v>0.5</v>
      </c>
      <c r="AA239" s="64">
        <f t="shared" si="55"/>
        <v>51341.523338448</v>
      </c>
    </row>
    <row r="240" customHeight="1" spans="1:27">
      <c r="A240" s="59">
        <v>4521</v>
      </c>
      <c r="B240" s="65">
        <v>1.7</v>
      </c>
      <c r="C240" s="61">
        <v>2.2</v>
      </c>
      <c r="D240" s="61">
        <v>1</v>
      </c>
      <c r="E240" s="61">
        <v>0</v>
      </c>
      <c r="F240" s="52">
        <f t="shared" si="50"/>
        <v>16908.54</v>
      </c>
      <c r="G240" s="62">
        <f t="shared" si="56"/>
        <v>1.98</v>
      </c>
      <c r="H240" s="61">
        <v>0.98</v>
      </c>
      <c r="I240" s="61">
        <v>2.47</v>
      </c>
      <c r="J240" s="55">
        <f t="shared" si="51"/>
        <v>3.4206</v>
      </c>
      <c r="K240" s="62">
        <v>1.125</v>
      </c>
      <c r="L240" s="57">
        <v>0.5</v>
      </c>
      <c r="M240" s="64">
        <f t="shared" si="52"/>
        <v>64416.350705355</v>
      </c>
      <c r="O240" s="59">
        <v>4521</v>
      </c>
      <c r="P240" s="65">
        <v>1.7</v>
      </c>
      <c r="Q240" s="61">
        <v>2.2</v>
      </c>
      <c r="R240" s="61">
        <v>1</v>
      </c>
      <c r="S240" s="61">
        <v>1609</v>
      </c>
      <c r="T240" s="52">
        <f t="shared" si="53"/>
        <v>18517.54</v>
      </c>
      <c r="U240" s="62">
        <v>2.48</v>
      </c>
      <c r="V240" s="61">
        <v>0.98</v>
      </c>
      <c r="W240" s="61">
        <v>2.47</v>
      </c>
      <c r="X240" s="55">
        <f t="shared" si="54"/>
        <v>3.4206</v>
      </c>
      <c r="Y240" s="62">
        <v>1.125</v>
      </c>
      <c r="Z240" s="57">
        <v>0.5</v>
      </c>
      <c r="AA240" s="64">
        <f t="shared" si="55"/>
        <v>88360.83076698</v>
      </c>
    </row>
    <row r="241" customHeight="1" spans="1:27">
      <c r="A241" s="59">
        <v>4521</v>
      </c>
      <c r="B241" s="60">
        <v>0.59</v>
      </c>
      <c r="C241" s="61">
        <v>2.2</v>
      </c>
      <c r="D241" s="61">
        <v>1</v>
      </c>
      <c r="E241" s="61">
        <v>0</v>
      </c>
      <c r="F241" s="52">
        <f t="shared" si="50"/>
        <v>5868.258</v>
      </c>
      <c r="G241" s="62">
        <f t="shared" si="56"/>
        <v>1.98</v>
      </c>
      <c r="H241" s="61">
        <v>0.98</v>
      </c>
      <c r="I241" s="61">
        <v>2.47</v>
      </c>
      <c r="J241" s="55">
        <f t="shared" si="51"/>
        <v>3.4206</v>
      </c>
      <c r="K241" s="62">
        <v>1.125</v>
      </c>
      <c r="L241" s="57">
        <v>0.5</v>
      </c>
      <c r="M241" s="64">
        <f t="shared" si="52"/>
        <v>22356.2628918585</v>
      </c>
      <c r="O241" s="59">
        <v>4521</v>
      </c>
      <c r="P241" s="60">
        <v>0.59</v>
      </c>
      <c r="Q241" s="61">
        <v>2.2</v>
      </c>
      <c r="R241" s="61">
        <v>1</v>
      </c>
      <c r="S241" s="61">
        <v>1609</v>
      </c>
      <c r="T241" s="52">
        <f t="shared" si="53"/>
        <v>7477.258</v>
      </c>
      <c r="U241" s="62">
        <v>2.48</v>
      </c>
      <c r="V241" s="61">
        <v>0.98</v>
      </c>
      <c r="W241" s="61">
        <v>2.47</v>
      </c>
      <c r="X241" s="55">
        <f t="shared" si="54"/>
        <v>3.4206</v>
      </c>
      <c r="Y241" s="62">
        <v>1.125</v>
      </c>
      <c r="Z241" s="57">
        <v>0.5</v>
      </c>
      <c r="AA241" s="64">
        <f t="shared" si="55"/>
        <v>35679.508657146</v>
      </c>
    </row>
    <row r="242" customHeight="1" spans="1:27">
      <c r="A242" s="59">
        <v>4521</v>
      </c>
      <c r="B242" s="60">
        <v>0.8</v>
      </c>
      <c r="C242" s="61">
        <v>2.2</v>
      </c>
      <c r="D242" s="61">
        <v>1</v>
      </c>
      <c r="E242" s="61">
        <v>0</v>
      </c>
      <c r="F242" s="52">
        <f t="shared" si="50"/>
        <v>7956.96</v>
      </c>
      <c r="G242" s="62">
        <f t="shared" si="56"/>
        <v>1.98</v>
      </c>
      <c r="H242" s="61">
        <v>0.98</v>
      </c>
      <c r="I242" s="61">
        <v>2.47</v>
      </c>
      <c r="J242" s="55">
        <f t="shared" si="51"/>
        <v>3.4206</v>
      </c>
      <c r="K242" s="62">
        <v>1.125</v>
      </c>
      <c r="L242" s="57">
        <v>0.5</v>
      </c>
      <c r="M242" s="64">
        <f t="shared" si="52"/>
        <v>30313.57680252</v>
      </c>
      <c r="O242" s="59">
        <v>4521</v>
      </c>
      <c r="P242" s="60">
        <v>0.8</v>
      </c>
      <c r="Q242" s="61">
        <v>2.2</v>
      </c>
      <c r="R242" s="61">
        <v>1</v>
      </c>
      <c r="S242" s="61">
        <v>1609</v>
      </c>
      <c r="T242" s="52">
        <f t="shared" si="53"/>
        <v>9565.96</v>
      </c>
      <c r="U242" s="62">
        <v>2.48</v>
      </c>
      <c r="V242" s="61">
        <v>0.98</v>
      </c>
      <c r="W242" s="61">
        <v>2.47</v>
      </c>
      <c r="X242" s="55">
        <f t="shared" si="54"/>
        <v>3.4206</v>
      </c>
      <c r="Y242" s="62">
        <v>1.125</v>
      </c>
      <c r="Z242" s="57">
        <v>0.5</v>
      </c>
      <c r="AA242" s="64">
        <f t="shared" si="55"/>
        <v>45646.24527252</v>
      </c>
    </row>
    <row r="243" customHeight="1" spans="1:27">
      <c r="A243" s="59">
        <v>4521</v>
      </c>
      <c r="B243" s="60">
        <v>0.74</v>
      </c>
      <c r="C243" s="61">
        <v>2.2</v>
      </c>
      <c r="D243" s="61">
        <v>1</v>
      </c>
      <c r="E243" s="61">
        <v>0</v>
      </c>
      <c r="F243" s="52">
        <f t="shared" si="50"/>
        <v>7360.188</v>
      </c>
      <c r="G243" s="62">
        <f t="shared" si="56"/>
        <v>1.98</v>
      </c>
      <c r="H243" s="61">
        <v>0.98</v>
      </c>
      <c r="I243" s="61">
        <v>2.47</v>
      </c>
      <c r="J243" s="55">
        <f t="shared" si="51"/>
        <v>3.4206</v>
      </c>
      <c r="K243" s="62">
        <v>1.125</v>
      </c>
      <c r="L243" s="57">
        <v>0.5</v>
      </c>
      <c r="M243" s="64">
        <f t="shared" si="52"/>
        <v>28040.058542331</v>
      </c>
      <c r="O243" s="59">
        <v>4521</v>
      </c>
      <c r="P243" s="60">
        <v>0.74</v>
      </c>
      <c r="Q243" s="61">
        <v>2.2</v>
      </c>
      <c r="R243" s="61">
        <v>1</v>
      </c>
      <c r="S243" s="61">
        <v>1609</v>
      </c>
      <c r="T243" s="52">
        <f t="shared" si="53"/>
        <v>8969.188</v>
      </c>
      <c r="U243" s="62">
        <v>2.48</v>
      </c>
      <c r="V243" s="61">
        <v>0.98</v>
      </c>
      <c r="W243" s="61">
        <v>2.47</v>
      </c>
      <c r="X243" s="55">
        <f t="shared" si="54"/>
        <v>3.4206</v>
      </c>
      <c r="Y243" s="62">
        <v>1.125</v>
      </c>
      <c r="Z243" s="57">
        <v>0.5</v>
      </c>
      <c r="AA243" s="64">
        <f t="shared" si="55"/>
        <v>42798.606239556</v>
      </c>
    </row>
    <row r="244" customHeight="1" spans="1:27">
      <c r="A244" s="59">
        <v>4521</v>
      </c>
      <c r="B244" s="60">
        <v>0.92</v>
      </c>
      <c r="C244" s="61">
        <v>2.2</v>
      </c>
      <c r="D244" s="61">
        <v>1</v>
      </c>
      <c r="E244" s="61">
        <v>0</v>
      </c>
      <c r="F244" s="52">
        <f t="shared" si="50"/>
        <v>9150.504</v>
      </c>
      <c r="G244" s="62">
        <f t="shared" si="56"/>
        <v>1.98</v>
      </c>
      <c r="H244" s="61">
        <v>0.98</v>
      </c>
      <c r="I244" s="61">
        <v>2.47</v>
      </c>
      <c r="J244" s="55">
        <f t="shared" si="51"/>
        <v>3.4206</v>
      </c>
      <c r="K244" s="62">
        <v>1.125</v>
      </c>
      <c r="L244" s="57">
        <v>0.5</v>
      </c>
      <c r="M244" s="64">
        <f t="shared" si="52"/>
        <v>34860.613322898</v>
      </c>
      <c r="O244" s="59">
        <v>4521</v>
      </c>
      <c r="P244" s="60">
        <v>0.92</v>
      </c>
      <c r="Q244" s="61">
        <v>2.2</v>
      </c>
      <c r="R244" s="61">
        <v>1</v>
      </c>
      <c r="S244" s="61">
        <v>1609</v>
      </c>
      <c r="T244" s="52">
        <f t="shared" si="53"/>
        <v>10759.504</v>
      </c>
      <c r="U244" s="62">
        <v>2.48</v>
      </c>
      <c r="V244" s="61">
        <v>0.98</v>
      </c>
      <c r="W244" s="61">
        <v>2.47</v>
      </c>
      <c r="X244" s="55">
        <f t="shared" si="54"/>
        <v>3.4206</v>
      </c>
      <c r="Y244" s="62">
        <v>1.125</v>
      </c>
      <c r="Z244" s="57">
        <v>0.5</v>
      </c>
      <c r="AA244" s="64">
        <f t="shared" si="55"/>
        <v>51341.523338448</v>
      </c>
    </row>
    <row r="245" customHeight="1" spans="1:27">
      <c r="A245" s="59">
        <v>4521</v>
      </c>
      <c r="B245" s="65">
        <v>1.7</v>
      </c>
      <c r="C245" s="61">
        <v>2.2</v>
      </c>
      <c r="D245" s="61">
        <v>1</v>
      </c>
      <c r="E245" s="61">
        <v>0</v>
      </c>
      <c r="F245" s="52">
        <f t="shared" si="50"/>
        <v>16908.54</v>
      </c>
      <c r="G245" s="62">
        <f t="shared" si="56"/>
        <v>1.98</v>
      </c>
      <c r="H245" s="61">
        <v>0.98</v>
      </c>
      <c r="I245" s="61">
        <v>2.47</v>
      </c>
      <c r="J245" s="55">
        <f t="shared" si="51"/>
        <v>3.4206</v>
      </c>
      <c r="K245" s="62">
        <v>1.125</v>
      </c>
      <c r="L245" s="57">
        <v>0.5</v>
      </c>
      <c r="M245" s="64">
        <f t="shared" si="52"/>
        <v>64416.350705355</v>
      </c>
      <c r="O245" s="59">
        <v>4521</v>
      </c>
      <c r="P245" s="65">
        <v>1.7</v>
      </c>
      <c r="Q245" s="61">
        <v>2.2</v>
      </c>
      <c r="R245" s="61">
        <v>1</v>
      </c>
      <c r="S245" s="61">
        <v>0</v>
      </c>
      <c r="T245" s="52">
        <f t="shared" si="53"/>
        <v>16908.54</v>
      </c>
      <c r="U245" s="62">
        <v>2.48</v>
      </c>
      <c r="V245" s="61">
        <v>0.98</v>
      </c>
      <c r="W245" s="61">
        <v>2.47</v>
      </c>
      <c r="X245" s="55">
        <f t="shared" si="54"/>
        <v>3.4206</v>
      </c>
      <c r="Y245" s="62">
        <v>1.125</v>
      </c>
      <c r="Z245" s="57">
        <v>0.5</v>
      </c>
      <c r="AA245" s="64">
        <f t="shared" si="55"/>
        <v>80683.10593398</v>
      </c>
    </row>
    <row r="246" customHeight="1" spans="1:27">
      <c r="A246" s="66">
        <v>2758</v>
      </c>
      <c r="B246" s="60">
        <v>0.59</v>
      </c>
      <c r="C246" s="61">
        <v>2.2</v>
      </c>
      <c r="D246" s="61">
        <v>1</v>
      </c>
      <c r="E246" s="61">
        <v>0</v>
      </c>
      <c r="F246" s="52">
        <f t="shared" si="50"/>
        <v>3579.884</v>
      </c>
      <c r="G246" s="62">
        <f t="shared" si="56"/>
        <v>1.98</v>
      </c>
      <c r="H246" s="61">
        <v>0.98</v>
      </c>
      <c r="I246" s="61">
        <v>2.47</v>
      </c>
      <c r="J246" s="55">
        <f t="shared" si="51"/>
        <v>3.4206</v>
      </c>
      <c r="K246" s="62">
        <v>1.125</v>
      </c>
      <c r="L246" s="57">
        <v>0.5</v>
      </c>
      <c r="M246" s="64">
        <f t="shared" si="52"/>
        <v>13638.259910583</v>
      </c>
      <c r="O246" s="66">
        <v>2758</v>
      </c>
      <c r="P246" s="60">
        <v>0.59</v>
      </c>
      <c r="Q246" s="61">
        <v>2.2</v>
      </c>
      <c r="R246" s="61">
        <v>1</v>
      </c>
      <c r="S246" s="61">
        <v>0</v>
      </c>
      <c r="T246" s="52">
        <f t="shared" si="53"/>
        <v>3579.884</v>
      </c>
      <c r="U246" s="62">
        <v>2.48</v>
      </c>
      <c r="V246" s="61">
        <v>0.98</v>
      </c>
      <c r="W246" s="61">
        <v>2.47</v>
      </c>
      <c r="X246" s="55">
        <f t="shared" si="54"/>
        <v>3.4206</v>
      </c>
      <c r="Y246" s="62">
        <v>1.125</v>
      </c>
      <c r="Z246" s="57">
        <v>0.5</v>
      </c>
      <c r="AA246" s="64">
        <f t="shared" si="55"/>
        <v>17082.264938508</v>
      </c>
    </row>
    <row r="247" customHeight="1" spans="1:27">
      <c r="A247" s="66">
        <v>2758</v>
      </c>
      <c r="B247" s="51">
        <v>3.27</v>
      </c>
      <c r="C247" s="61">
        <v>1</v>
      </c>
      <c r="D247" s="61">
        <v>1</v>
      </c>
      <c r="E247" s="61">
        <v>0</v>
      </c>
      <c r="F247" s="52">
        <f t="shared" si="50"/>
        <v>9018.66</v>
      </c>
      <c r="G247" s="62">
        <v>1.68</v>
      </c>
      <c r="H247" s="61">
        <v>0.98</v>
      </c>
      <c r="I247" s="61">
        <v>2.47</v>
      </c>
      <c r="J247" s="55">
        <f t="shared" si="51"/>
        <v>3.4206</v>
      </c>
      <c r="K247" s="62">
        <v>1.125</v>
      </c>
      <c r="L247" s="57">
        <v>0.5</v>
      </c>
      <c r="M247" s="64">
        <f t="shared" si="52"/>
        <v>29152.52083422</v>
      </c>
      <c r="O247" s="66">
        <v>2758</v>
      </c>
      <c r="P247" s="51">
        <v>3.27</v>
      </c>
      <c r="Q247" s="61">
        <v>1</v>
      </c>
      <c r="R247" s="61">
        <v>1</v>
      </c>
      <c r="S247" s="61">
        <v>0</v>
      </c>
      <c r="T247" s="52">
        <f t="shared" si="53"/>
        <v>9018.66</v>
      </c>
      <c r="U247" s="62">
        <v>2.18</v>
      </c>
      <c r="V247" s="61">
        <v>0.98</v>
      </c>
      <c r="W247" s="61">
        <v>2.47</v>
      </c>
      <c r="X247" s="55">
        <f t="shared" si="54"/>
        <v>3.4206</v>
      </c>
      <c r="Y247" s="62">
        <v>1.125</v>
      </c>
      <c r="Z247" s="57">
        <v>0.5</v>
      </c>
      <c r="AA247" s="64">
        <f t="shared" si="55"/>
        <v>37828.866320595</v>
      </c>
    </row>
    <row r="248" customHeight="1" spans="1:27">
      <c r="A248" s="67">
        <f>SUM(M235:M247)</f>
        <v>489054.857422811</v>
      </c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9"/>
      <c r="O248" s="67">
        <f>SUM(AA235:AA247)</f>
        <v>690645.404923173</v>
      </c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9"/>
    </row>
    <row r="249" customHeight="1" spans="1:27">
      <c r="A249" s="67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9"/>
      <c r="O249" s="67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9"/>
    </row>
    <row r="250" customHeight="1" spans="1:27">
      <c r="A250" s="70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2"/>
      <c r="O250" s="70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2"/>
    </row>
    <row r="251" customHeight="1" spans="1:27">
      <c r="A251" s="35" t="s">
        <v>6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7"/>
      <c r="O251" s="35" t="s">
        <v>6</v>
      </c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7"/>
    </row>
    <row r="252" customHeight="1" spans="1:27">
      <c r="A252" s="38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40"/>
      <c r="O252" s="38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40"/>
    </row>
    <row r="253" customHeight="1" spans="1:27">
      <c r="A253" s="41" t="s">
        <v>10</v>
      </c>
      <c r="B253" s="42"/>
      <c r="C253" s="42"/>
      <c r="D253" s="42"/>
      <c r="E253" s="42"/>
      <c r="F253" s="43"/>
      <c r="G253" s="44" t="s">
        <v>11</v>
      </c>
      <c r="H253" s="45"/>
      <c r="I253" s="45"/>
      <c r="J253" s="46"/>
      <c r="K253" s="47" t="s">
        <v>12</v>
      </c>
      <c r="L253" s="48"/>
      <c r="M253" s="49" t="s">
        <v>13</v>
      </c>
      <c r="O253" s="41" t="s">
        <v>10</v>
      </c>
      <c r="P253" s="42"/>
      <c r="Q253" s="42"/>
      <c r="R253" s="42"/>
      <c r="S253" s="42"/>
      <c r="T253" s="43"/>
      <c r="U253" s="44" t="s">
        <v>11</v>
      </c>
      <c r="V253" s="45"/>
      <c r="W253" s="45"/>
      <c r="X253" s="46"/>
      <c r="Y253" s="47" t="s">
        <v>12</v>
      </c>
      <c r="Z253" s="48"/>
      <c r="AA253" s="49" t="s">
        <v>13</v>
      </c>
    </row>
    <row r="254" customHeight="1" spans="1:27">
      <c r="A254" s="50" t="s">
        <v>14</v>
      </c>
      <c r="B254" s="51" t="s">
        <v>15</v>
      </c>
      <c r="C254" s="51" t="s">
        <v>16</v>
      </c>
      <c r="D254" s="51" t="s">
        <v>17</v>
      </c>
      <c r="E254" s="51" t="s">
        <v>18</v>
      </c>
      <c r="F254" s="52" t="s">
        <v>10</v>
      </c>
      <c r="G254" s="53" t="s">
        <v>19</v>
      </c>
      <c r="H254" s="54" t="s">
        <v>20</v>
      </c>
      <c r="I254" s="54" t="s">
        <v>21</v>
      </c>
      <c r="J254" s="55" t="s">
        <v>22</v>
      </c>
      <c r="K254" s="56" t="s">
        <v>23</v>
      </c>
      <c r="L254" s="57" t="s">
        <v>24</v>
      </c>
      <c r="M254" s="58"/>
      <c r="O254" s="50" t="s">
        <v>14</v>
      </c>
      <c r="P254" s="51" t="s">
        <v>15</v>
      </c>
      <c r="Q254" s="51" t="s">
        <v>16</v>
      </c>
      <c r="R254" s="51" t="s">
        <v>17</v>
      </c>
      <c r="S254" s="51" t="s">
        <v>18</v>
      </c>
      <c r="T254" s="52" t="s">
        <v>10</v>
      </c>
      <c r="U254" s="53" t="s">
        <v>19</v>
      </c>
      <c r="V254" s="54" t="s">
        <v>20</v>
      </c>
      <c r="W254" s="54" t="s">
        <v>21</v>
      </c>
      <c r="X254" s="55" t="s">
        <v>22</v>
      </c>
      <c r="Y254" s="56" t="s">
        <v>23</v>
      </c>
      <c r="Z254" s="57" t="s">
        <v>24</v>
      </c>
      <c r="AA254" s="58"/>
    </row>
    <row r="255" customHeight="1" spans="1:27">
      <c r="A255" s="66">
        <v>2681</v>
      </c>
      <c r="B255" s="61">
        <v>2.14</v>
      </c>
      <c r="C255" s="61">
        <v>1</v>
      </c>
      <c r="D255" s="61">
        <v>1</v>
      </c>
      <c r="E255" s="61">
        <v>0</v>
      </c>
      <c r="F255" s="52">
        <f t="shared" ref="F255:F277" si="57">A255*B255*C255*D255+E255</f>
        <v>5737.34</v>
      </c>
      <c r="G255" s="62">
        <v>1.76</v>
      </c>
      <c r="H255" s="61">
        <v>0.98</v>
      </c>
      <c r="I255" s="61">
        <v>2.23</v>
      </c>
      <c r="J255" s="55">
        <f t="shared" ref="J255:J277" si="58">H255*I255+1</f>
        <v>3.1854</v>
      </c>
      <c r="K255" s="62">
        <v>1.125</v>
      </c>
      <c r="L255" s="57">
        <v>0.5</v>
      </c>
      <c r="M255" s="64">
        <f t="shared" ref="M255:M277" si="59">F255*G255*J255*K255*L255</f>
        <v>18092.96560764</v>
      </c>
      <c r="O255" s="66">
        <v>2681</v>
      </c>
      <c r="P255" s="61">
        <v>2.14</v>
      </c>
      <c r="Q255" s="61">
        <v>1</v>
      </c>
      <c r="R255" s="61">
        <v>1</v>
      </c>
      <c r="S255" s="61">
        <v>0</v>
      </c>
      <c r="T255" s="52">
        <f t="shared" ref="T255:T277" si="60">O255*P255*Q255*R255+S255</f>
        <v>5737.34</v>
      </c>
      <c r="U255" s="62">
        <v>2.26</v>
      </c>
      <c r="V255" s="61">
        <v>0.98</v>
      </c>
      <c r="W255" s="61">
        <v>2.23</v>
      </c>
      <c r="X255" s="55">
        <f t="shared" ref="X255:X277" si="61">V255*W255+1</f>
        <v>3.1854</v>
      </c>
      <c r="Y255" s="62">
        <v>1.125</v>
      </c>
      <c r="Z255" s="57">
        <v>0.5</v>
      </c>
      <c r="AA255" s="64">
        <f t="shared" ref="AA255:AA277" si="62">T255*U255*X255*Y255*Z255</f>
        <v>23233.012655265</v>
      </c>
    </row>
    <row r="256" customHeight="1" spans="1:27">
      <c r="A256" s="66">
        <v>2681</v>
      </c>
      <c r="B256" s="61">
        <v>1.74</v>
      </c>
      <c r="C256" s="61">
        <v>1</v>
      </c>
      <c r="D256" s="61">
        <v>1</v>
      </c>
      <c r="E256" s="61">
        <v>0</v>
      </c>
      <c r="F256" s="52">
        <f t="shared" si="57"/>
        <v>4664.94</v>
      </c>
      <c r="G256" s="62">
        <v>1.76</v>
      </c>
      <c r="H256" s="61">
        <v>0.98</v>
      </c>
      <c r="I256" s="61">
        <v>2.23</v>
      </c>
      <c r="J256" s="55">
        <f t="shared" si="58"/>
        <v>3.1854</v>
      </c>
      <c r="K256" s="62">
        <v>1.125</v>
      </c>
      <c r="L256" s="57">
        <v>0.5</v>
      </c>
      <c r="M256" s="64">
        <f t="shared" si="59"/>
        <v>14711.10287724</v>
      </c>
      <c r="O256" s="66">
        <v>2681</v>
      </c>
      <c r="P256" s="61">
        <v>1.74</v>
      </c>
      <c r="Q256" s="61">
        <v>1</v>
      </c>
      <c r="R256" s="61">
        <v>1</v>
      </c>
      <c r="S256" s="61">
        <v>0</v>
      </c>
      <c r="T256" s="52">
        <f t="shared" si="60"/>
        <v>4664.94</v>
      </c>
      <c r="U256" s="62">
        <v>2.26</v>
      </c>
      <c r="V256" s="61">
        <v>0.98</v>
      </c>
      <c r="W256" s="61">
        <v>2.23</v>
      </c>
      <c r="X256" s="55">
        <f t="shared" si="61"/>
        <v>3.1854</v>
      </c>
      <c r="Y256" s="62">
        <v>1.125</v>
      </c>
      <c r="Z256" s="57">
        <v>0.5</v>
      </c>
      <c r="AA256" s="64">
        <f t="shared" si="62"/>
        <v>18890.393467365</v>
      </c>
    </row>
    <row r="257" customHeight="1" spans="1:27">
      <c r="A257" s="66">
        <v>2681</v>
      </c>
      <c r="B257" s="61">
        <v>2.01</v>
      </c>
      <c r="C257" s="61">
        <v>1</v>
      </c>
      <c r="D257" s="61">
        <v>1</v>
      </c>
      <c r="E257" s="61">
        <v>0</v>
      </c>
      <c r="F257" s="52">
        <f t="shared" si="57"/>
        <v>5388.81</v>
      </c>
      <c r="G257" s="62">
        <v>1.76</v>
      </c>
      <c r="H257" s="61">
        <v>0.98</v>
      </c>
      <c r="I257" s="61">
        <v>2.23</v>
      </c>
      <c r="J257" s="55">
        <f t="shared" si="58"/>
        <v>3.1854</v>
      </c>
      <c r="K257" s="62">
        <v>1.125</v>
      </c>
      <c r="L257" s="57">
        <v>0.5</v>
      </c>
      <c r="M257" s="64">
        <f t="shared" si="59"/>
        <v>16993.86022026</v>
      </c>
      <c r="O257" s="66">
        <v>2681</v>
      </c>
      <c r="P257" s="61">
        <v>2.01</v>
      </c>
      <c r="Q257" s="61">
        <v>1</v>
      </c>
      <c r="R257" s="61">
        <v>1</v>
      </c>
      <c r="S257" s="61">
        <v>0</v>
      </c>
      <c r="T257" s="52">
        <f t="shared" si="60"/>
        <v>5388.81</v>
      </c>
      <c r="U257" s="62">
        <v>2.26</v>
      </c>
      <c r="V257" s="61">
        <v>0.98</v>
      </c>
      <c r="W257" s="61">
        <v>2.23</v>
      </c>
      <c r="X257" s="55">
        <f t="shared" si="61"/>
        <v>3.1854</v>
      </c>
      <c r="Y257" s="62">
        <v>1.125</v>
      </c>
      <c r="Z257" s="57">
        <v>0.5</v>
      </c>
      <c r="AA257" s="64">
        <f t="shared" si="62"/>
        <v>21821.6614191975</v>
      </c>
    </row>
    <row r="258" customHeight="1" spans="1:27">
      <c r="A258" s="66">
        <v>2681</v>
      </c>
      <c r="B258" s="61">
        <v>1.7</v>
      </c>
      <c r="C258" s="61">
        <v>1.75</v>
      </c>
      <c r="D258" s="61">
        <v>1</v>
      </c>
      <c r="E258" s="61">
        <v>0</v>
      </c>
      <c r="F258" s="52">
        <f t="shared" si="57"/>
        <v>7975.975</v>
      </c>
      <c r="G258" s="62">
        <v>1.76</v>
      </c>
      <c r="H258" s="61">
        <v>0.98</v>
      </c>
      <c r="I258" s="61">
        <v>2.23</v>
      </c>
      <c r="J258" s="55">
        <f t="shared" si="58"/>
        <v>3.1854</v>
      </c>
      <c r="K258" s="62">
        <v>1.125</v>
      </c>
      <c r="L258" s="57">
        <v>0.5</v>
      </c>
      <c r="M258" s="64">
        <f t="shared" si="59"/>
        <v>25152.60405735</v>
      </c>
      <c r="O258" s="66">
        <v>2681</v>
      </c>
      <c r="P258" s="61">
        <v>1.7</v>
      </c>
      <c r="Q258" s="61">
        <v>1.75</v>
      </c>
      <c r="R258" s="61">
        <v>1</v>
      </c>
      <c r="S258" s="61">
        <v>0</v>
      </c>
      <c r="T258" s="52">
        <f t="shared" si="60"/>
        <v>7975.975</v>
      </c>
      <c r="U258" s="62">
        <v>2.26</v>
      </c>
      <c r="V258" s="61">
        <v>0.98</v>
      </c>
      <c r="W258" s="61">
        <v>2.23</v>
      </c>
      <c r="X258" s="55">
        <f t="shared" si="61"/>
        <v>3.1854</v>
      </c>
      <c r="Y258" s="62">
        <v>1.125</v>
      </c>
      <c r="Z258" s="57">
        <v>0.5</v>
      </c>
      <c r="AA258" s="64">
        <f t="shared" si="62"/>
        <v>32298.2302100062</v>
      </c>
    </row>
    <row r="259" customHeight="1" spans="1:27">
      <c r="A259" s="66">
        <v>2681</v>
      </c>
      <c r="B259" s="61">
        <v>1.7</v>
      </c>
      <c r="C259" s="61">
        <v>1.75</v>
      </c>
      <c r="D259" s="61">
        <v>1</v>
      </c>
      <c r="E259" s="61">
        <v>0</v>
      </c>
      <c r="F259" s="52">
        <f t="shared" si="57"/>
        <v>7975.975</v>
      </c>
      <c r="G259" s="62">
        <f t="shared" ref="G256:G265" si="63">1.63+0.41</f>
        <v>2.04</v>
      </c>
      <c r="H259" s="61">
        <v>0.98</v>
      </c>
      <c r="I259" s="61">
        <v>2.23</v>
      </c>
      <c r="J259" s="55">
        <f t="shared" si="58"/>
        <v>3.1854</v>
      </c>
      <c r="K259" s="62">
        <v>1.325</v>
      </c>
      <c r="L259" s="57">
        <v>0.5</v>
      </c>
      <c r="M259" s="64">
        <f t="shared" si="59"/>
        <v>34337.1155388975</v>
      </c>
      <c r="O259" s="66">
        <v>2681</v>
      </c>
      <c r="P259" s="61">
        <v>1.7</v>
      </c>
      <c r="Q259" s="61">
        <v>1.75</v>
      </c>
      <c r="R259" s="61">
        <v>1</v>
      </c>
      <c r="S259" s="61">
        <v>0</v>
      </c>
      <c r="T259" s="52">
        <f t="shared" si="60"/>
        <v>7975.975</v>
      </c>
      <c r="U259" s="62">
        <v>2.54</v>
      </c>
      <c r="V259" s="61">
        <v>0.98</v>
      </c>
      <c r="W259" s="61">
        <v>2.23</v>
      </c>
      <c r="X259" s="55">
        <f t="shared" si="61"/>
        <v>3.1854</v>
      </c>
      <c r="Y259" s="62">
        <v>1.325</v>
      </c>
      <c r="Z259" s="57">
        <v>0.5</v>
      </c>
      <c r="AA259" s="64">
        <f t="shared" si="62"/>
        <v>42753.0752298037</v>
      </c>
    </row>
    <row r="260" customHeight="1" spans="1:27">
      <c r="A260" s="66">
        <v>2681</v>
      </c>
      <c r="B260" s="61">
        <v>1.7</v>
      </c>
      <c r="C260" s="61">
        <v>1.75</v>
      </c>
      <c r="D260" s="61">
        <v>1</v>
      </c>
      <c r="E260" s="61">
        <v>0</v>
      </c>
      <c r="F260" s="52">
        <f t="shared" si="57"/>
        <v>7975.975</v>
      </c>
      <c r="G260" s="62">
        <f t="shared" si="63"/>
        <v>2.04</v>
      </c>
      <c r="H260" s="61">
        <v>0.98</v>
      </c>
      <c r="I260" s="61">
        <v>2.23</v>
      </c>
      <c r="J260" s="55">
        <f t="shared" si="58"/>
        <v>3.1854</v>
      </c>
      <c r="K260" s="62">
        <v>1.325</v>
      </c>
      <c r="L260" s="57">
        <v>0.5</v>
      </c>
      <c r="M260" s="64">
        <f t="shared" si="59"/>
        <v>34337.1155388975</v>
      </c>
      <c r="O260" s="66">
        <v>2681</v>
      </c>
      <c r="P260" s="61">
        <v>1.7</v>
      </c>
      <c r="Q260" s="61">
        <v>1.75</v>
      </c>
      <c r="R260" s="61">
        <v>1</v>
      </c>
      <c r="S260" s="61">
        <v>0</v>
      </c>
      <c r="T260" s="52">
        <f t="shared" si="60"/>
        <v>7975.975</v>
      </c>
      <c r="U260" s="62">
        <v>2.54</v>
      </c>
      <c r="V260" s="61">
        <v>0.98</v>
      </c>
      <c r="W260" s="61">
        <v>2.23</v>
      </c>
      <c r="X260" s="55">
        <f t="shared" si="61"/>
        <v>3.1854</v>
      </c>
      <c r="Y260" s="62">
        <v>1.325</v>
      </c>
      <c r="Z260" s="57">
        <v>0.5</v>
      </c>
      <c r="AA260" s="64">
        <f t="shared" si="62"/>
        <v>42753.0752298037</v>
      </c>
    </row>
    <row r="261" customHeight="1" spans="1:27">
      <c r="A261" s="66">
        <v>2681</v>
      </c>
      <c r="B261" s="61">
        <v>1.7</v>
      </c>
      <c r="C261" s="61">
        <v>1.75</v>
      </c>
      <c r="D261" s="61">
        <v>1</v>
      </c>
      <c r="E261" s="61">
        <v>0</v>
      </c>
      <c r="F261" s="52">
        <f t="shared" si="57"/>
        <v>7975.975</v>
      </c>
      <c r="G261" s="62">
        <f t="shared" si="63"/>
        <v>2.04</v>
      </c>
      <c r="H261" s="61">
        <v>0.98</v>
      </c>
      <c r="I261" s="61">
        <v>2.23</v>
      </c>
      <c r="J261" s="55">
        <f t="shared" si="58"/>
        <v>3.1854</v>
      </c>
      <c r="K261" s="62">
        <v>1.325</v>
      </c>
      <c r="L261" s="57">
        <v>0.5</v>
      </c>
      <c r="M261" s="64">
        <f t="shared" si="59"/>
        <v>34337.1155388975</v>
      </c>
      <c r="O261" s="66">
        <v>2681</v>
      </c>
      <c r="P261" s="61">
        <v>1.7</v>
      </c>
      <c r="Q261" s="61">
        <v>1.75</v>
      </c>
      <c r="R261" s="61">
        <v>1</v>
      </c>
      <c r="S261" s="61">
        <v>0</v>
      </c>
      <c r="T261" s="52">
        <f t="shared" si="60"/>
        <v>7975.975</v>
      </c>
      <c r="U261" s="62">
        <v>2.54</v>
      </c>
      <c r="V261" s="61">
        <v>0.98</v>
      </c>
      <c r="W261" s="61">
        <v>2.23</v>
      </c>
      <c r="X261" s="55">
        <f t="shared" si="61"/>
        <v>3.1854</v>
      </c>
      <c r="Y261" s="62">
        <v>1.325</v>
      </c>
      <c r="Z261" s="57">
        <v>0.5</v>
      </c>
      <c r="AA261" s="64">
        <f t="shared" si="62"/>
        <v>42753.0752298037</v>
      </c>
    </row>
    <row r="262" customHeight="1" spans="1:27">
      <c r="A262" s="66">
        <v>2681</v>
      </c>
      <c r="B262" s="61">
        <v>1.7</v>
      </c>
      <c r="C262" s="61">
        <v>1.75</v>
      </c>
      <c r="D262" s="61">
        <v>1</v>
      </c>
      <c r="E262" s="61">
        <v>0</v>
      </c>
      <c r="F262" s="52">
        <f t="shared" si="57"/>
        <v>7975.975</v>
      </c>
      <c r="G262" s="62">
        <f t="shared" si="63"/>
        <v>2.04</v>
      </c>
      <c r="H262" s="61">
        <v>0.98</v>
      </c>
      <c r="I262" s="61">
        <v>2.23</v>
      </c>
      <c r="J262" s="55">
        <f t="shared" si="58"/>
        <v>3.1854</v>
      </c>
      <c r="K262" s="62">
        <v>1.325</v>
      </c>
      <c r="L262" s="57">
        <v>0.5</v>
      </c>
      <c r="M262" s="64">
        <f t="shared" si="59"/>
        <v>34337.1155388975</v>
      </c>
      <c r="O262" s="66">
        <v>2681</v>
      </c>
      <c r="P262" s="61">
        <v>1.7</v>
      </c>
      <c r="Q262" s="61">
        <v>1.75</v>
      </c>
      <c r="R262" s="61">
        <v>1</v>
      </c>
      <c r="S262" s="61">
        <v>0</v>
      </c>
      <c r="T262" s="52">
        <f t="shared" si="60"/>
        <v>7975.975</v>
      </c>
      <c r="U262" s="62">
        <v>2.54</v>
      </c>
      <c r="V262" s="61">
        <v>0.98</v>
      </c>
      <c r="W262" s="61">
        <v>2.23</v>
      </c>
      <c r="X262" s="55">
        <f t="shared" si="61"/>
        <v>3.1854</v>
      </c>
      <c r="Y262" s="62">
        <v>1.325</v>
      </c>
      <c r="Z262" s="57">
        <v>0.5</v>
      </c>
      <c r="AA262" s="64">
        <f t="shared" si="62"/>
        <v>42753.0752298037</v>
      </c>
    </row>
    <row r="263" customHeight="1" spans="1:27">
      <c r="A263" s="66">
        <v>2681</v>
      </c>
      <c r="B263" s="61">
        <v>1.7</v>
      </c>
      <c r="C263" s="61">
        <v>1.75</v>
      </c>
      <c r="D263" s="61">
        <v>1</v>
      </c>
      <c r="E263" s="61">
        <v>0</v>
      </c>
      <c r="F263" s="52">
        <f t="shared" si="57"/>
        <v>7975.975</v>
      </c>
      <c r="G263" s="62">
        <f t="shared" si="63"/>
        <v>2.04</v>
      </c>
      <c r="H263" s="61">
        <v>0.98</v>
      </c>
      <c r="I263" s="61">
        <v>2.23</v>
      </c>
      <c r="J263" s="55">
        <f t="shared" si="58"/>
        <v>3.1854</v>
      </c>
      <c r="K263" s="62">
        <v>1.325</v>
      </c>
      <c r="L263" s="57">
        <v>0.5</v>
      </c>
      <c r="M263" s="64">
        <f t="shared" si="59"/>
        <v>34337.1155388975</v>
      </c>
      <c r="O263" s="66">
        <v>2681</v>
      </c>
      <c r="P263" s="61">
        <v>1.7</v>
      </c>
      <c r="Q263" s="61">
        <v>1.75</v>
      </c>
      <c r="R263" s="61">
        <v>1</v>
      </c>
      <c r="S263" s="61">
        <v>0</v>
      </c>
      <c r="T263" s="52">
        <f t="shared" si="60"/>
        <v>7975.975</v>
      </c>
      <c r="U263" s="62">
        <v>2.54</v>
      </c>
      <c r="V263" s="61">
        <v>0.98</v>
      </c>
      <c r="W263" s="61">
        <v>2.23</v>
      </c>
      <c r="X263" s="55">
        <f t="shared" si="61"/>
        <v>3.1854</v>
      </c>
      <c r="Y263" s="62">
        <v>1.325</v>
      </c>
      <c r="Z263" s="57">
        <v>0.5</v>
      </c>
      <c r="AA263" s="64">
        <f t="shared" si="62"/>
        <v>42753.0752298037</v>
      </c>
    </row>
    <row r="264" customHeight="1" spans="1:27">
      <c r="A264" s="66">
        <v>2681</v>
      </c>
      <c r="B264" s="61">
        <v>1.7</v>
      </c>
      <c r="C264" s="61">
        <v>1.75</v>
      </c>
      <c r="D264" s="61">
        <v>1</v>
      </c>
      <c r="E264" s="61">
        <v>0</v>
      </c>
      <c r="F264" s="52">
        <f t="shared" si="57"/>
        <v>7975.975</v>
      </c>
      <c r="G264" s="62">
        <f t="shared" si="63"/>
        <v>2.04</v>
      </c>
      <c r="H264" s="61">
        <v>0.98</v>
      </c>
      <c r="I264" s="61">
        <v>2.23</v>
      </c>
      <c r="J264" s="55">
        <f t="shared" si="58"/>
        <v>3.1854</v>
      </c>
      <c r="K264" s="62">
        <v>1.325</v>
      </c>
      <c r="L264" s="57">
        <v>0.5</v>
      </c>
      <c r="M264" s="64">
        <f t="shared" si="59"/>
        <v>34337.1155388975</v>
      </c>
      <c r="O264" s="66">
        <v>2681</v>
      </c>
      <c r="P264" s="61">
        <v>1.7</v>
      </c>
      <c r="Q264" s="61">
        <v>1.75</v>
      </c>
      <c r="R264" s="61">
        <v>1</v>
      </c>
      <c r="S264" s="61">
        <v>0</v>
      </c>
      <c r="T264" s="52">
        <f t="shared" si="60"/>
        <v>7975.975</v>
      </c>
      <c r="U264" s="62">
        <v>2.54</v>
      </c>
      <c r="V264" s="61">
        <v>0.98</v>
      </c>
      <c r="W264" s="61">
        <v>2.23</v>
      </c>
      <c r="X264" s="55">
        <f t="shared" si="61"/>
        <v>3.1854</v>
      </c>
      <c r="Y264" s="62">
        <v>1.325</v>
      </c>
      <c r="Z264" s="57">
        <v>0.5</v>
      </c>
      <c r="AA264" s="64">
        <f t="shared" si="62"/>
        <v>42753.0752298037</v>
      </c>
    </row>
    <row r="265" customHeight="1" spans="1:27">
      <c r="A265" s="66">
        <v>2681</v>
      </c>
      <c r="B265" s="61">
        <v>1.7</v>
      </c>
      <c r="C265" s="61">
        <v>1.75</v>
      </c>
      <c r="D265" s="61">
        <v>1</v>
      </c>
      <c r="E265" s="61">
        <v>0</v>
      </c>
      <c r="F265" s="52">
        <f t="shared" si="57"/>
        <v>7975.975</v>
      </c>
      <c r="G265" s="62">
        <f t="shared" si="63"/>
        <v>2.04</v>
      </c>
      <c r="H265" s="61">
        <v>0.98</v>
      </c>
      <c r="I265" s="61">
        <v>2.23</v>
      </c>
      <c r="J265" s="55">
        <f t="shared" si="58"/>
        <v>3.1854</v>
      </c>
      <c r="K265" s="62">
        <v>1.325</v>
      </c>
      <c r="L265" s="57">
        <v>0.5</v>
      </c>
      <c r="M265" s="64">
        <f t="shared" si="59"/>
        <v>34337.1155388975</v>
      </c>
      <c r="O265" s="66">
        <v>2681</v>
      </c>
      <c r="P265" s="61">
        <v>1.7</v>
      </c>
      <c r="Q265" s="61">
        <v>1.75</v>
      </c>
      <c r="R265" s="61">
        <v>1</v>
      </c>
      <c r="S265" s="61">
        <v>0</v>
      </c>
      <c r="T265" s="52">
        <f t="shared" si="60"/>
        <v>7975.975</v>
      </c>
      <c r="U265" s="62">
        <v>2.54</v>
      </c>
      <c r="V265" s="61">
        <v>0.98</v>
      </c>
      <c r="W265" s="61">
        <v>2.23</v>
      </c>
      <c r="X265" s="55">
        <f t="shared" si="61"/>
        <v>3.1854</v>
      </c>
      <c r="Y265" s="62">
        <v>1.325</v>
      </c>
      <c r="Z265" s="57">
        <v>0.5</v>
      </c>
      <c r="AA265" s="64">
        <f t="shared" si="62"/>
        <v>42753.0752298037</v>
      </c>
    </row>
    <row r="266" customHeight="1" spans="1:27">
      <c r="A266" s="66">
        <v>2681</v>
      </c>
      <c r="B266" s="61">
        <v>1.7</v>
      </c>
      <c r="C266" s="61">
        <v>1.75</v>
      </c>
      <c r="D266" s="61">
        <v>1</v>
      </c>
      <c r="E266" s="61">
        <v>0</v>
      </c>
      <c r="F266" s="52">
        <f t="shared" si="57"/>
        <v>7975.975</v>
      </c>
      <c r="G266" s="62">
        <v>1.76</v>
      </c>
      <c r="H266" s="61">
        <v>0.98</v>
      </c>
      <c r="I266" s="61">
        <v>2.23</v>
      </c>
      <c r="J266" s="55">
        <f t="shared" si="58"/>
        <v>3.1854</v>
      </c>
      <c r="K266" s="62">
        <v>1.325</v>
      </c>
      <c r="L266" s="57">
        <v>0.5</v>
      </c>
      <c r="M266" s="64">
        <f t="shared" si="59"/>
        <v>29624.17811199</v>
      </c>
      <c r="O266" s="66">
        <v>2681</v>
      </c>
      <c r="P266" s="61">
        <v>1.7</v>
      </c>
      <c r="Q266" s="61">
        <v>1.75</v>
      </c>
      <c r="R266" s="61">
        <v>1</v>
      </c>
      <c r="S266" s="61">
        <v>0</v>
      </c>
      <c r="T266" s="52">
        <f t="shared" si="60"/>
        <v>7975.975</v>
      </c>
      <c r="U266" s="62">
        <v>2.26</v>
      </c>
      <c r="V266" s="61">
        <v>0.98</v>
      </c>
      <c r="W266" s="61">
        <v>2.23</v>
      </c>
      <c r="X266" s="55">
        <f t="shared" si="61"/>
        <v>3.1854</v>
      </c>
      <c r="Y266" s="62">
        <v>1.325</v>
      </c>
      <c r="Z266" s="57">
        <v>0.5</v>
      </c>
      <c r="AA266" s="64">
        <f t="shared" si="62"/>
        <v>38040.1378028962</v>
      </c>
    </row>
    <row r="267" customHeight="1" spans="1:27">
      <c r="A267" s="66">
        <v>2681</v>
      </c>
      <c r="B267" s="61">
        <v>1.7</v>
      </c>
      <c r="C267" s="61">
        <v>1.75</v>
      </c>
      <c r="D267" s="61">
        <v>1</v>
      </c>
      <c r="E267" s="61">
        <v>0</v>
      </c>
      <c r="F267" s="52">
        <f t="shared" si="57"/>
        <v>7975.975</v>
      </c>
      <c r="G267" s="62">
        <v>1.76</v>
      </c>
      <c r="H267" s="61">
        <v>0.98</v>
      </c>
      <c r="I267" s="61">
        <v>2.23</v>
      </c>
      <c r="J267" s="55">
        <f t="shared" si="58"/>
        <v>3.1854</v>
      </c>
      <c r="K267" s="62">
        <v>1.325</v>
      </c>
      <c r="L267" s="57">
        <v>0.5</v>
      </c>
      <c r="M267" s="64">
        <f t="shared" si="59"/>
        <v>29624.17811199</v>
      </c>
      <c r="O267" s="66">
        <v>2681</v>
      </c>
      <c r="P267" s="61">
        <v>1.7</v>
      </c>
      <c r="Q267" s="61">
        <v>1.75</v>
      </c>
      <c r="R267" s="61">
        <v>1</v>
      </c>
      <c r="S267" s="61">
        <v>0</v>
      </c>
      <c r="T267" s="52">
        <f t="shared" si="60"/>
        <v>7975.975</v>
      </c>
      <c r="U267" s="62">
        <v>2.26</v>
      </c>
      <c r="V267" s="61">
        <v>0.98</v>
      </c>
      <c r="W267" s="61">
        <v>2.23</v>
      </c>
      <c r="X267" s="55">
        <f t="shared" si="61"/>
        <v>3.1854</v>
      </c>
      <c r="Y267" s="62">
        <v>1.325</v>
      </c>
      <c r="Z267" s="57">
        <v>0.5</v>
      </c>
      <c r="AA267" s="64">
        <f t="shared" si="62"/>
        <v>38040.1378028962</v>
      </c>
    </row>
    <row r="268" customHeight="1" spans="1:27">
      <c r="A268" s="66">
        <v>2681</v>
      </c>
      <c r="B268" s="61">
        <v>1.7</v>
      </c>
      <c r="C268" s="61">
        <v>1</v>
      </c>
      <c r="D268" s="61">
        <v>1</v>
      </c>
      <c r="E268" s="61">
        <v>0</v>
      </c>
      <c r="F268" s="52">
        <f t="shared" si="57"/>
        <v>4557.7</v>
      </c>
      <c r="G268" s="62">
        <v>1.76</v>
      </c>
      <c r="H268" s="61">
        <v>0.9</v>
      </c>
      <c r="I268" s="61">
        <v>2.23</v>
      </c>
      <c r="J268" s="55">
        <f t="shared" si="58"/>
        <v>3.007</v>
      </c>
      <c r="K268" s="62">
        <v>1.325</v>
      </c>
      <c r="L268" s="57">
        <v>0.5</v>
      </c>
      <c r="M268" s="64">
        <f t="shared" si="59"/>
        <v>15980.0345474</v>
      </c>
      <c r="O268" s="66">
        <v>2681</v>
      </c>
      <c r="P268" s="61">
        <v>1.7</v>
      </c>
      <c r="Q268" s="61">
        <v>1</v>
      </c>
      <c r="R268" s="61">
        <v>1</v>
      </c>
      <c r="S268" s="61">
        <v>0</v>
      </c>
      <c r="T268" s="52">
        <f t="shared" si="60"/>
        <v>4557.7</v>
      </c>
      <c r="U268" s="62">
        <v>2.26</v>
      </c>
      <c r="V268" s="61">
        <v>0.9</v>
      </c>
      <c r="W268" s="61">
        <v>2.23</v>
      </c>
      <c r="X268" s="55">
        <f t="shared" si="61"/>
        <v>3.007</v>
      </c>
      <c r="Y268" s="62">
        <v>1.325</v>
      </c>
      <c r="Z268" s="57">
        <v>0.5</v>
      </c>
      <c r="AA268" s="64">
        <f t="shared" si="62"/>
        <v>20519.817089275</v>
      </c>
    </row>
    <row r="269" customHeight="1" spans="1:27">
      <c r="A269" s="66">
        <v>2681</v>
      </c>
      <c r="B269" s="61">
        <v>1.7</v>
      </c>
      <c r="C269" s="61">
        <v>1</v>
      </c>
      <c r="D269" s="61">
        <v>1</v>
      </c>
      <c r="E269" s="61">
        <v>0</v>
      </c>
      <c r="F269" s="52">
        <f t="shared" si="57"/>
        <v>4557.7</v>
      </c>
      <c r="G269" s="62">
        <v>1.76</v>
      </c>
      <c r="H269" s="61">
        <v>0.9</v>
      </c>
      <c r="I269" s="61">
        <v>2.23</v>
      </c>
      <c r="J269" s="55">
        <f t="shared" si="58"/>
        <v>3.007</v>
      </c>
      <c r="K269" s="62">
        <v>1.325</v>
      </c>
      <c r="L269" s="57">
        <v>0.5</v>
      </c>
      <c r="M269" s="64">
        <f t="shared" si="59"/>
        <v>15980.0345474</v>
      </c>
      <c r="O269" s="66">
        <v>2681</v>
      </c>
      <c r="P269" s="61">
        <v>1.7</v>
      </c>
      <c r="Q269" s="61">
        <v>1</v>
      </c>
      <c r="R269" s="61">
        <v>1</v>
      </c>
      <c r="S269" s="61">
        <v>0</v>
      </c>
      <c r="T269" s="52">
        <f t="shared" si="60"/>
        <v>4557.7</v>
      </c>
      <c r="U269" s="62">
        <v>2.26</v>
      </c>
      <c r="V269" s="61">
        <v>0.9</v>
      </c>
      <c r="W269" s="61">
        <v>2.23</v>
      </c>
      <c r="X269" s="55">
        <f t="shared" si="61"/>
        <v>3.007</v>
      </c>
      <c r="Y269" s="62">
        <v>1.325</v>
      </c>
      <c r="Z269" s="57">
        <v>0.5</v>
      </c>
      <c r="AA269" s="64">
        <f t="shared" si="62"/>
        <v>20519.817089275</v>
      </c>
    </row>
    <row r="270" customHeight="1" spans="1:27">
      <c r="A270" s="66">
        <v>2681</v>
      </c>
      <c r="B270" s="61">
        <v>1.7</v>
      </c>
      <c r="C270" s="61">
        <v>1</v>
      </c>
      <c r="D270" s="61">
        <v>1</v>
      </c>
      <c r="E270" s="61">
        <v>0</v>
      </c>
      <c r="F270" s="52">
        <f t="shared" si="57"/>
        <v>4557.7</v>
      </c>
      <c r="G270" s="62">
        <v>1.76</v>
      </c>
      <c r="H270" s="61">
        <v>0.9</v>
      </c>
      <c r="I270" s="61">
        <v>2.23</v>
      </c>
      <c r="J270" s="55">
        <f t="shared" si="58"/>
        <v>3.007</v>
      </c>
      <c r="K270" s="62">
        <v>1.325</v>
      </c>
      <c r="L270" s="57">
        <v>0.5</v>
      </c>
      <c r="M270" s="64">
        <f t="shared" si="59"/>
        <v>15980.0345474</v>
      </c>
      <c r="O270" s="66">
        <v>2681</v>
      </c>
      <c r="P270" s="61">
        <v>1.7</v>
      </c>
      <c r="Q270" s="61">
        <v>1</v>
      </c>
      <c r="R270" s="61">
        <v>1</v>
      </c>
      <c r="S270" s="61">
        <v>0</v>
      </c>
      <c r="T270" s="52">
        <f t="shared" si="60"/>
        <v>4557.7</v>
      </c>
      <c r="U270" s="62">
        <v>2.26</v>
      </c>
      <c r="V270" s="61">
        <v>0.9</v>
      </c>
      <c r="W270" s="61">
        <v>2.23</v>
      </c>
      <c r="X270" s="55">
        <f t="shared" si="61"/>
        <v>3.007</v>
      </c>
      <c r="Y270" s="62">
        <v>1.325</v>
      </c>
      <c r="Z270" s="57">
        <v>0.5</v>
      </c>
      <c r="AA270" s="64">
        <f t="shared" si="62"/>
        <v>20519.817089275</v>
      </c>
    </row>
    <row r="271" customHeight="1" spans="1:27">
      <c r="A271" s="66">
        <v>2681</v>
      </c>
      <c r="B271" s="61">
        <v>1.7</v>
      </c>
      <c r="C271" s="61">
        <v>1</v>
      </c>
      <c r="D271" s="61">
        <v>1</v>
      </c>
      <c r="E271" s="61">
        <v>0</v>
      </c>
      <c r="F271" s="52">
        <f t="shared" si="57"/>
        <v>4557.7</v>
      </c>
      <c r="G271" s="62">
        <v>1.76</v>
      </c>
      <c r="H271" s="61">
        <v>0.9</v>
      </c>
      <c r="I271" s="61">
        <v>2.23</v>
      </c>
      <c r="J271" s="55">
        <f t="shared" si="58"/>
        <v>3.007</v>
      </c>
      <c r="K271" s="62">
        <v>1.125</v>
      </c>
      <c r="L271" s="57">
        <v>0.5</v>
      </c>
      <c r="M271" s="64">
        <f t="shared" si="59"/>
        <v>13567.953861</v>
      </c>
      <c r="O271" s="66">
        <v>2681</v>
      </c>
      <c r="P271" s="61">
        <v>1.7</v>
      </c>
      <c r="Q271" s="61">
        <v>1</v>
      </c>
      <c r="R271" s="61">
        <v>1</v>
      </c>
      <c r="S271" s="61">
        <v>0</v>
      </c>
      <c r="T271" s="52">
        <f t="shared" si="60"/>
        <v>4557.7</v>
      </c>
      <c r="U271" s="62">
        <v>2.26</v>
      </c>
      <c r="V271" s="61">
        <v>0.9</v>
      </c>
      <c r="W271" s="61">
        <v>2.23</v>
      </c>
      <c r="X271" s="55">
        <f t="shared" si="61"/>
        <v>3.007</v>
      </c>
      <c r="Y271" s="62">
        <v>1.125</v>
      </c>
      <c r="Z271" s="57">
        <v>0.5</v>
      </c>
      <c r="AA271" s="64">
        <f t="shared" si="62"/>
        <v>17422.486207875</v>
      </c>
    </row>
    <row r="272" customHeight="1" spans="1:27">
      <c r="A272" s="66">
        <v>2681</v>
      </c>
      <c r="B272" s="61">
        <v>1.7</v>
      </c>
      <c r="C272" s="61">
        <v>1</v>
      </c>
      <c r="D272" s="61">
        <v>1</v>
      </c>
      <c r="E272" s="61">
        <v>0</v>
      </c>
      <c r="F272" s="52">
        <f t="shared" si="57"/>
        <v>4557.7</v>
      </c>
      <c r="G272" s="62">
        <v>1.76</v>
      </c>
      <c r="H272" s="61">
        <v>0.9</v>
      </c>
      <c r="I272" s="61">
        <v>2.23</v>
      </c>
      <c r="J272" s="55">
        <f t="shared" si="58"/>
        <v>3.007</v>
      </c>
      <c r="K272" s="62">
        <v>1.125</v>
      </c>
      <c r="L272" s="57">
        <v>0.5</v>
      </c>
      <c r="M272" s="64">
        <f t="shared" si="59"/>
        <v>13567.953861</v>
      </c>
      <c r="O272" s="66">
        <v>2681</v>
      </c>
      <c r="P272" s="61">
        <v>1.7</v>
      </c>
      <c r="Q272" s="61">
        <v>1</v>
      </c>
      <c r="R272" s="61">
        <v>1</v>
      </c>
      <c r="S272" s="61">
        <v>0</v>
      </c>
      <c r="T272" s="52">
        <f t="shared" si="60"/>
        <v>4557.7</v>
      </c>
      <c r="U272" s="62">
        <v>2.26</v>
      </c>
      <c r="V272" s="61">
        <v>0.9</v>
      </c>
      <c r="W272" s="61">
        <v>2.23</v>
      </c>
      <c r="X272" s="55">
        <f t="shared" si="61"/>
        <v>3.007</v>
      </c>
      <c r="Y272" s="62">
        <v>1.125</v>
      </c>
      <c r="Z272" s="57">
        <v>0.5</v>
      </c>
      <c r="AA272" s="64">
        <f t="shared" si="62"/>
        <v>17422.486207875</v>
      </c>
    </row>
    <row r="273" customHeight="1" spans="1:27">
      <c r="A273" s="66">
        <v>2681</v>
      </c>
      <c r="B273" s="61">
        <v>1.7</v>
      </c>
      <c r="C273" s="61">
        <v>1</v>
      </c>
      <c r="D273" s="61">
        <v>1</v>
      </c>
      <c r="E273" s="61">
        <v>0</v>
      </c>
      <c r="F273" s="52">
        <f t="shared" si="57"/>
        <v>4557.7</v>
      </c>
      <c r="G273" s="62">
        <v>1.76</v>
      </c>
      <c r="H273" s="61">
        <v>0.9</v>
      </c>
      <c r="I273" s="61">
        <v>2.23</v>
      </c>
      <c r="J273" s="55">
        <f t="shared" si="58"/>
        <v>3.007</v>
      </c>
      <c r="K273" s="62">
        <v>1.125</v>
      </c>
      <c r="L273" s="57">
        <v>0.5</v>
      </c>
      <c r="M273" s="64">
        <f t="shared" si="59"/>
        <v>13567.953861</v>
      </c>
      <c r="O273" s="66">
        <v>2681</v>
      </c>
      <c r="P273" s="61">
        <v>1.7</v>
      </c>
      <c r="Q273" s="61">
        <v>1</v>
      </c>
      <c r="R273" s="61">
        <v>1</v>
      </c>
      <c r="S273" s="61">
        <v>0</v>
      </c>
      <c r="T273" s="52">
        <f t="shared" si="60"/>
        <v>4557.7</v>
      </c>
      <c r="U273" s="62">
        <v>2.26</v>
      </c>
      <c r="V273" s="61">
        <v>0.9</v>
      </c>
      <c r="W273" s="61">
        <v>2.23</v>
      </c>
      <c r="X273" s="55">
        <f t="shared" si="61"/>
        <v>3.007</v>
      </c>
      <c r="Y273" s="62">
        <v>1.125</v>
      </c>
      <c r="Z273" s="57">
        <v>0.5</v>
      </c>
      <c r="AA273" s="64">
        <f t="shared" si="62"/>
        <v>17422.486207875</v>
      </c>
    </row>
    <row r="274" customHeight="1" spans="1:27">
      <c r="A274" s="66">
        <v>2681</v>
      </c>
      <c r="B274" s="61">
        <v>1.7</v>
      </c>
      <c r="C274" s="61">
        <v>1</v>
      </c>
      <c r="D274" s="61">
        <v>1</v>
      </c>
      <c r="E274" s="61">
        <v>0</v>
      </c>
      <c r="F274" s="52">
        <f t="shared" si="57"/>
        <v>4557.7</v>
      </c>
      <c r="G274" s="62">
        <v>1.76</v>
      </c>
      <c r="H274" s="61">
        <v>0.9</v>
      </c>
      <c r="I274" s="61">
        <v>2.23</v>
      </c>
      <c r="J274" s="55">
        <f t="shared" si="58"/>
        <v>3.007</v>
      </c>
      <c r="K274" s="62">
        <v>1.125</v>
      </c>
      <c r="L274" s="57">
        <v>0.5</v>
      </c>
      <c r="M274" s="64">
        <f t="shared" si="59"/>
        <v>13567.953861</v>
      </c>
      <c r="O274" s="66">
        <v>2681</v>
      </c>
      <c r="P274" s="61">
        <v>1.7</v>
      </c>
      <c r="Q274" s="61">
        <v>1</v>
      </c>
      <c r="R274" s="61">
        <v>1</v>
      </c>
      <c r="S274" s="61">
        <v>0</v>
      </c>
      <c r="T274" s="52">
        <f t="shared" si="60"/>
        <v>4557.7</v>
      </c>
      <c r="U274" s="62">
        <v>2.26</v>
      </c>
      <c r="V274" s="61">
        <v>0.9</v>
      </c>
      <c r="W274" s="61">
        <v>2.23</v>
      </c>
      <c r="X274" s="55">
        <f t="shared" si="61"/>
        <v>3.007</v>
      </c>
      <c r="Y274" s="62">
        <v>1.125</v>
      </c>
      <c r="Z274" s="57">
        <v>0.5</v>
      </c>
      <c r="AA274" s="64">
        <f t="shared" si="62"/>
        <v>17422.486207875</v>
      </c>
    </row>
    <row r="275" customHeight="1" spans="1:27">
      <c r="A275" s="66">
        <v>2681</v>
      </c>
      <c r="B275" s="61">
        <v>1.7</v>
      </c>
      <c r="C275" s="61">
        <v>1</v>
      </c>
      <c r="D275" s="61">
        <v>1</v>
      </c>
      <c r="E275" s="61">
        <v>0</v>
      </c>
      <c r="F275" s="52">
        <f t="shared" si="57"/>
        <v>4557.7</v>
      </c>
      <c r="G275" s="62">
        <v>1.76</v>
      </c>
      <c r="H275" s="61">
        <v>0.9</v>
      </c>
      <c r="I275" s="61">
        <v>2.23</v>
      </c>
      <c r="J275" s="55">
        <f t="shared" si="58"/>
        <v>3.007</v>
      </c>
      <c r="K275" s="62">
        <v>1.125</v>
      </c>
      <c r="L275" s="57">
        <v>0.5</v>
      </c>
      <c r="M275" s="64">
        <f t="shared" si="59"/>
        <v>13567.953861</v>
      </c>
      <c r="O275" s="66">
        <v>2681</v>
      </c>
      <c r="P275" s="61">
        <v>1.7</v>
      </c>
      <c r="Q275" s="61">
        <v>1</v>
      </c>
      <c r="R275" s="61">
        <v>1</v>
      </c>
      <c r="S275" s="61">
        <v>0</v>
      </c>
      <c r="T275" s="52">
        <f t="shared" si="60"/>
        <v>4557.7</v>
      </c>
      <c r="U275" s="62">
        <v>2.26</v>
      </c>
      <c r="V275" s="61">
        <v>0.9</v>
      </c>
      <c r="W275" s="61">
        <v>2.23</v>
      </c>
      <c r="X275" s="55">
        <f t="shared" si="61"/>
        <v>3.007</v>
      </c>
      <c r="Y275" s="62">
        <v>1.125</v>
      </c>
      <c r="Z275" s="57">
        <v>0.5</v>
      </c>
      <c r="AA275" s="64">
        <f t="shared" si="62"/>
        <v>17422.486207875</v>
      </c>
    </row>
    <row r="276" customHeight="1" spans="1:27">
      <c r="A276" s="66">
        <v>2681</v>
      </c>
      <c r="B276" s="61">
        <v>1.7</v>
      </c>
      <c r="C276" s="61">
        <v>1</v>
      </c>
      <c r="D276" s="61">
        <v>1</v>
      </c>
      <c r="E276" s="61">
        <v>0</v>
      </c>
      <c r="F276" s="52">
        <f t="shared" si="57"/>
        <v>4557.7</v>
      </c>
      <c r="G276" s="62">
        <v>1.76</v>
      </c>
      <c r="H276" s="61">
        <v>0.9</v>
      </c>
      <c r="I276" s="61">
        <v>2.23</v>
      </c>
      <c r="J276" s="55">
        <f t="shared" si="58"/>
        <v>3.007</v>
      </c>
      <c r="K276" s="62">
        <v>1.125</v>
      </c>
      <c r="L276" s="57">
        <v>0.5</v>
      </c>
      <c r="M276" s="64">
        <f t="shared" si="59"/>
        <v>13567.953861</v>
      </c>
      <c r="O276" s="66">
        <v>2681</v>
      </c>
      <c r="P276" s="61">
        <v>1.7</v>
      </c>
      <c r="Q276" s="61">
        <v>1</v>
      </c>
      <c r="R276" s="61">
        <v>1</v>
      </c>
      <c r="S276" s="61">
        <v>0</v>
      </c>
      <c r="T276" s="52">
        <f t="shared" si="60"/>
        <v>4557.7</v>
      </c>
      <c r="U276" s="62">
        <v>2.26</v>
      </c>
      <c r="V276" s="61">
        <v>0.9</v>
      </c>
      <c r="W276" s="61">
        <v>2.23</v>
      </c>
      <c r="X276" s="55">
        <f t="shared" si="61"/>
        <v>3.007</v>
      </c>
      <c r="Y276" s="62">
        <v>1.125</v>
      </c>
      <c r="Z276" s="57">
        <v>0.5</v>
      </c>
      <c r="AA276" s="64">
        <f t="shared" si="62"/>
        <v>17422.486207875</v>
      </c>
    </row>
    <row r="277" customHeight="1" spans="1:27">
      <c r="A277" s="66">
        <v>2681</v>
      </c>
      <c r="B277" s="61">
        <v>1.7</v>
      </c>
      <c r="C277" s="61">
        <v>1</v>
      </c>
      <c r="D277" s="61">
        <v>1</v>
      </c>
      <c r="E277" s="61">
        <v>0</v>
      </c>
      <c r="F277" s="52">
        <f t="shared" si="57"/>
        <v>4557.7</v>
      </c>
      <c r="G277" s="62">
        <v>1.76</v>
      </c>
      <c r="H277" s="61">
        <v>0.9</v>
      </c>
      <c r="I277" s="61">
        <v>2.23</v>
      </c>
      <c r="J277" s="55">
        <f t="shared" si="58"/>
        <v>3.007</v>
      </c>
      <c r="K277" s="62">
        <v>1.125</v>
      </c>
      <c r="L277" s="57">
        <v>0.5</v>
      </c>
      <c r="M277" s="64">
        <f t="shared" si="59"/>
        <v>13567.953861</v>
      </c>
      <c r="O277" s="66">
        <v>2681</v>
      </c>
      <c r="P277" s="61">
        <v>1.7</v>
      </c>
      <c r="Q277" s="61">
        <v>1</v>
      </c>
      <c r="R277" s="61">
        <v>1</v>
      </c>
      <c r="S277" s="61">
        <v>0</v>
      </c>
      <c r="T277" s="52">
        <f t="shared" si="60"/>
        <v>4557.7</v>
      </c>
      <c r="U277" s="62">
        <v>2.26</v>
      </c>
      <c r="V277" s="61">
        <v>0.9</v>
      </c>
      <c r="W277" s="61">
        <v>2.23</v>
      </c>
      <c r="X277" s="55">
        <f t="shared" si="61"/>
        <v>3.007</v>
      </c>
      <c r="Y277" s="62">
        <v>1.125</v>
      </c>
      <c r="Z277" s="57">
        <v>0.5</v>
      </c>
      <c r="AA277" s="64">
        <f t="shared" si="62"/>
        <v>17422.486207875</v>
      </c>
    </row>
    <row r="278" customHeight="1" spans="1:27">
      <c r="A278" s="67">
        <f>SUM(M255:M277)</f>
        <v>517474.478427953</v>
      </c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9"/>
      <c r="O278" s="67">
        <f>SUM(AA255:AA277)</f>
        <v>655111.954689202</v>
      </c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9"/>
    </row>
    <row r="279" customHeight="1" spans="1:27">
      <c r="A279" s="67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9"/>
      <c r="O279" s="67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9"/>
    </row>
    <row r="280" customHeight="1" spans="1:27">
      <c r="A280" s="70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2"/>
      <c r="O280" s="70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2"/>
    </row>
    <row r="283" customHeight="1" spans="1:27">
      <c r="A283" s="2" t="s">
        <v>0</v>
      </c>
      <c r="B283" s="3"/>
      <c r="C283" s="3"/>
      <c r="D283" s="3"/>
      <c r="E283" s="4"/>
      <c r="F283" s="5" t="s">
        <v>31</v>
      </c>
      <c r="G283" s="6"/>
      <c r="H283" s="6"/>
      <c r="I283" s="6"/>
      <c r="J283" s="6"/>
      <c r="K283" s="6"/>
      <c r="L283" s="6"/>
      <c r="M283" s="7"/>
      <c r="O283" s="2" t="s">
        <v>0</v>
      </c>
      <c r="P283" s="3"/>
      <c r="Q283" s="3"/>
      <c r="R283" s="3"/>
      <c r="S283" s="4"/>
      <c r="T283" s="5" t="s">
        <v>32</v>
      </c>
      <c r="U283" s="6"/>
      <c r="V283" s="6"/>
      <c r="W283" s="6"/>
      <c r="X283" s="6"/>
      <c r="Y283" s="6"/>
      <c r="Z283" s="6"/>
      <c r="AA283" s="7"/>
    </row>
    <row r="284" customHeight="1" spans="1:27">
      <c r="A284" s="8"/>
      <c r="B284" s="9"/>
      <c r="C284" s="9"/>
      <c r="D284" s="9"/>
      <c r="E284" s="10"/>
      <c r="F284" s="11"/>
      <c r="G284" s="12"/>
      <c r="H284" s="12"/>
      <c r="I284" s="12"/>
      <c r="J284" s="12"/>
      <c r="K284" s="12"/>
      <c r="L284" s="12"/>
      <c r="M284" s="13"/>
      <c r="O284" s="8"/>
      <c r="P284" s="9"/>
      <c r="Q284" s="9"/>
      <c r="R284" s="9"/>
      <c r="S284" s="10"/>
      <c r="T284" s="11"/>
      <c r="U284" s="12"/>
      <c r="V284" s="12"/>
      <c r="W284" s="12"/>
      <c r="X284" s="12"/>
      <c r="Y284" s="12"/>
      <c r="Z284" s="12"/>
      <c r="AA284" s="13"/>
    </row>
    <row r="285" customHeight="1" spans="1:27">
      <c r="A285" s="14"/>
      <c r="B285" s="15"/>
      <c r="C285" s="15"/>
      <c r="D285" s="15"/>
      <c r="E285" s="16"/>
      <c r="F285" s="17"/>
      <c r="G285" s="18"/>
      <c r="H285" s="18"/>
      <c r="I285" s="18"/>
      <c r="J285" s="18"/>
      <c r="K285" s="18"/>
      <c r="L285" s="18"/>
      <c r="M285" s="19"/>
      <c r="O285" s="14"/>
      <c r="P285" s="15"/>
      <c r="Q285" s="15"/>
      <c r="R285" s="15"/>
      <c r="S285" s="16"/>
      <c r="T285" s="17"/>
      <c r="U285" s="18"/>
      <c r="V285" s="18"/>
      <c r="W285" s="18"/>
      <c r="X285" s="18"/>
      <c r="Y285" s="18"/>
      <c r="Z285" s="18"/>
      <c r="AA285" s="19"/>
    </row>
    <row r="286" customHeight="1" spans="1:27">
      <c r="A286" s="20" t="s">
        <v>3</v>
      </c>
      <c r="B286" s="20"/>
      <c r="C286" s="21">
        <f>H286+H288+H290</f>
        <v>1923195.78479133</v>
      </c>
      <c r="D286" s="21"/>
      <c r="E286" s="21"/>
      <c r="F286" s="22" t="s">
        <v>4</v>
      </c>
      <c r="G286" s="22"/>
      <c r="H286" s="23">
        <f>A311+A331</f>
        <v>1748285.34756813</v>
      </c>
      <c r="I286" s="23"/>
      <c r="J286" s="24">
        <f>H286/C286</f>
        <v>0.909052193954253</v>
      </c>
      <c r="K286" s="24"/>
      <c r="L286" s="25" t="s">
        <v>5</v>
      </c>
      <c r="M286" s="25"/>
      <c r="O286" s="20" t="s">
        <v>3</v>
      </c>
      <c r="P286" s="20"/>
      <c r="Q286" s="21">
        <f>V286+V288+V290</f>
        <v>2511000.81109417</v>
      </c>
      <c r="R286" s="21"/>
      <c r="S286" s="21"/>
      <c r="T286" s="22" t="s">
        <v>4</v>
      </c>
      <c r="U286" s="22"/>
      <c r="V286" s="23">
        <f>O311+O331</f>
        <v>1973270.52168663</v>
      </c>
      <c r="W286" s="23"/>
      <c r="X286" s="24">
        <f>V286/Q286</f>
        <v>0.785850212779014</v>
      </c>
      <c r="Y286" s="24"/>
      <c r="Z286" s="25" t="s">
        <v>5</v>
      </c>
      <c r="AA286" s="25"/>
    </row>
    <row r="287" customHeight="1" spans="1:27">
      <c r="A287" s="20"/>
      <c r="B287" s="20"/>
      <c r="C287" s="21"/>
      <c r="D287" s="21"/>
      <c r="E287" s="21"/>
      <c r="F287" s="22"/>
      <c r="G287" s="22"/>
      <c r="H287" s="23"/>
      <c r="I287" s="23"/>
      <c r="J287" s="24"/>
      <c r="K287" s="24"/>
      <c r="L287" s="25"/>
      <c r="M287" s="25"/>
      <c r="O287" s="20"/>
      <c r="P287" s="20"/>
      <c r="Q287" s="21"/>
      <c r="R287" s="21"/>
      <c r="S287" s="21"/>
      <c r="T287" s="22"/>
      <c r="U287" s="22"/>
      <c r="V287" s="23"/>
      <c r="W287" s="23"/>
      <c r="X287" s="24"/>
      <c r="Y287" s="24"/>
      <c r="Z287" s="25"/>
      <c r="AA287" s="25"/>
    </row>
    <row r="288" customHeight="1" spans="1:27">
      <c r="A288" s="20"/>
      <c r="B288" s="20"/>
      <c r="C288" s="21"/>
      <c r="D288" s="21"/>
      <c r="E288" s="21"/>
      <c r="F288" s="22" t="s">
        <v>33</v>
      </c>
      <c r="G288" s="22"/>
      <c r="H288" s="23">
        <f>A344</f>
        <v>81966.5651322</v>
      </c>
      <c r="I288" s="23"/>
      <c r="J288" s="24">
        <f>H288/C286</f>
        <v>0.0426199796091449</v>
      </c>
      <c r="K288" s="24"/>
      <c r="L288" s="26">
        <v>18.5</v>
      </c>
      <c r="M288" s="26"/>
      <c r="O288" s="20"/>
      <c r="P288" s="20"/>
      <c r="Q288" s="21"/>
      <c r="R288" s="21"/>
      <c r="S288" s="21"/>
      <c r="T288" s="22" t="s">
        <v>33</v>
      </c>
      <c r="U288" s="22"/>
      <c r="V288" s="23">
        <f>O344</f>
        <v>434451.058740021</v>
      </c>
      <c r="W288" s="23"/>
      <c r="X288" s="24">
        <f>V288/Q286</f>
        <v>0.173019083395162</v>
      </c>
      <c r="Y288" s="24"/>
      <c r="Z288" s="26">
        <v>20</v>
      </c>
      <c r="AA288" s="26"/>
    </row>
    <row r="289" customHeight="1" spans="1:27">
      <c r="A289" s="27" t="s">
        <v>7</v>
      </c>
      <c r="B289" s="27"/>
      <c r="C289" s="28">
        <f>C286/L288</f>
        <v>103956.528907639</v>
      </c>
      <c r="D289" s="28"/>
      <c r="E289" s="28"/>
      <c r="F289" s="22"/>
      <c r="G289" s="22"/>
      <c r="H289" s="23"/>
      <c r="I289" s="23"/>
      <c r="J289" s="24"/>
      <c r="K289" s="24"/>
      <c r="L289" s="26"/>
      <c r="M289" s="26"/>
      <c r="O289" s="27" t="s">
        <v>7</v>
      </c>
      <c r="P289" s="27"/>
      <c r="Q289" s="28">
        <f>Q286/Z288</f>
        <v>125550.040554709</v>
      </c>
      <c r="R289" s="28"/>
      <c r="S289" s="28"/>
      <c r="T289" s="22"/>
      <c r="U289" s="22"/>
      <c r="V289" s="23"/>
      <c r="W289" s="23"/>
      <c r="X289" s="24"/>
      <c r="Y289" s="24"/>
      <c r="Z289" s="26"/>
      <c r="AA289" s="26"/>
    </row>
    <row r="290" customHeight="1" spans="1:27">
      <c r="A290" s="27"/>
      <c r="B290" s="27"/>
      <c r="C290" s="28"/>
      <c r="D290" s="28"/>
      <c r="E290" s="28"/>
      <c r="F290" s="22" t="s">
        <v>8</v>
      </c>
      <c r="G290" s="22"/>
      <c r="H290" s="23">
        <f>A372</f>
        <v>92943.872091</v>
      </c>
      <c r="I290" s="23"/>
      <c r="J290" s="24">
        <f>H290/C286</f>
        <v>0.048327826436602</v>
      </c>
      <c r="K290" s="24"/>
      <c r="L290" s="26"/>
      <c r="M290" s="26"/>
      <c r="O290" s="27"/>
      <c r="P290" s="27"/>
      <c r="Q290" s="28"/>
      <c r="R290" s="28"/>
      <c r="S290" s="28"/>
      <c r="T290" s="22" t="s">
        <v>8</v>
      </c>
      <c r="U290" s="22"/>
      <c r="V290" s="23">
        <f>O372</f>
        <v>103279.230667519</v>
      </c>
      <c r="W290" s="23"/>
      <c r="X290" s="24">
        <f>V290/Q286</f>
        <v>0.0411307038258244</v>
      </c>
      <c r="Y290" s="24"/>
      <c r="Z290" s="26"/>
      <c r="AA290" s="26"/>
    </row>
    <row r="291" customHeight="1" spans="1:27">
      <c r="A291" s="29"/>
      <c r="B291" s="29"/>
      <c r="C291" s="30"/>
      <c r="D291" s="30"/>
      <c r="E291" s="30"/>
      <c r="F291" s="31"/>
      <c r="G291" s="31"/>
      <c r="H291" s="32"/>
      <c r="I291" s="32"/>
      <c r="J291" s="33"/>
      <c r="K291" s="33"/>
      <c r="L291" s="34"/>
      <c r="M291" s="34"/>
      <c r="O291" s="29"/>
      <c r="P291" s="29"/>
      <c r="Q291" s="30"/>
      <c r="R291" s="30"/>
      <c r="S291" s="30"/>
      <c r="T291" s="31"/>
      <c r="U291" s="31"/>
      <c r="V291" s="32"/>
      <c r="W291" s="32"/>
      <c r="X291" s="33"/>
      <c r="Y291" s="33"/>
      <c r="Z291" s="34"/>
      <c r="AA291" s="34"/>
    </row>
    <row r="292" customHeight="1" spans="1:27">
      <c r="A292" s="35" t="s">
        <v>9</v>
      </c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7"/>
      <c r="O292" s="35" t="s">
        <v>9</v>
      </c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7"/>
    </row>
    <row r="293" customHeight="1" spans="1:27">
      <c r="A293" s="38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40"/>
      <c r="O293" s="38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40"/>
    </row>
    <row r="294" customHeight="1" spans="1:27">
      <c r="A294" s="41" t="s">
        <v>10</v>
      </c>
      <c r="B294" s="42"/>
      <c r="C294" s="42"/>
      <c r="D294" s="42"/>
      <c r="E294" s="42"/>
      <c r="F294" s="43"/>
      <c r="G294" s="44" t="s">
        <v>11</v>
      </c>
      <c r="H294" s="45"/>
      <c r="I294" s="45"/>
      <c r="J294" s="46"/>
      <c r="K294" s="47" t="s">
        <v>12</v>
      </c>
      <c r="L294" s="48"/>
      <c r="M294" s="49" t="s">
        <v>13</v>
      </c>
      <c r="O294" s="41" t="s">
        <v>10</v>
      </c>
      <c r="P294" s="42"/>
      <c r="Q294" s="42"/>
      <c r="R294" s="42"/>
      <c r="S294" s="42"/>
      <c r="T294" s="43"/>
      <c r="U294" s="44" t="s">
        <v>11</v>
      </c>
      <c r="V294" s="45"/>
      <c r="W294" s="45"/>
      <c r="X294" s="46"/>
      <c r="Y294" s="47" t="s">
        <v>12</v>
      </c>
      <c r="Z294" s="48"/>
      <c r="AA294" s="49" t="s">
        <v>13</v>
      </c>
    </row>
    <row r="295" customHeight="1" spans="1:27">
      <c r="A295" s="50" t="s">
        <v>14</v>
      </c>
      <c r="B295" s="51" t="s">
        <v>15</v>
      </c>
      <c r="C295" s="51" t="s">
        <v>16</v>
      </c>
      <c r="D295" s="51" t="s">
        <v>17</v>
      </c>
      <c r="E295" s="51" t="s">
        <v>18</v>
      </c>
      <c r="F295" s="52" t="s">
        <v>10</v>
      </c>
      <c r="G295" s="53" t="s">
        <v>19</v>
      </c>
      <c r="H295" s="54" t="s">
        <v>20</v>
      </c>
      <c r="I295" s="54" t="s">
        <v>21</v>
      </c>
      <c r="J295" s="55" t="s">
        <v>22</v>
      </c>
      <c r="K295" s="56" t="s">
        <v>23</v>
      </c>
      <c r="L295" s="57" t="s">
        <v>24</v>
      </c>
      <c r="M295" s="58"/>
      <c r="O295" s="50" t="s">
        <v>14</v>
      </c>
      <c r="P295" s="51" t="s">
        <v>15</v>
      </c>
      <c r="Q295" s="51" t="s">
        <v>16</v>
      </c>
      <c r="R295" s="51" t="s">
        <v>17</v>
      </c>
      <c r="S295" s="51" t="s">
        <v>18</v>
      </c>
      <c r="T295" s="52" t="s">
        <v>10</v>
      </c>
      <c r="U295" s="53" t="s">
        <v>19</v>
      </c>
      <c r="V295" s="54" t="s">
        <v>20</v>
      </c>
      <c r="W295" s="54" t="s">
        <v>21</v>
      </c>
      <c r="X295" s="55" t="s">
        <v>22</v>
      </c>
      <c r="Y295" s="56" t="s">
        <v>23</v>
      </c>
      <c r="Z295" s="57" t="s">
        <v>24</v>
      </c>
      <c r="AA295" s="58"/>
    </row>
    <row r="296" customHeight="1" spans="1:27">
      <c r="A296" s="59">
        <v>4252</v>
      </c>
      <c r="B296" s="60">
        <v>1.62</v>
      </c>
      <c r="C296" s="61">
        <v>2.2</v>
      </c>
      <c r="D296" s="61">
        <v>1</v>
      </c>
      <c r="E296" s="61">
        <v>0</v>
      </c>
      <c r="F296" s="52">
        <f t="shared" ref="F296:F310" si="64">A296*B296*C296*D296+E296</f>
        <v>15154.128</v>
      </c>
      <c r="G296" s="62">
        <v>2.97</v>
      </c>
      <c r="H296" s="61">
        <v>0.98</v>
      </c>
      <c r="I296" s="61">
        <v>2.47</v>
      </c>
      <c r="J296" s="55">
        <f t="shared" ref="J296:J310" si="65">H296*I296+1</f>
        <v>3.4206</v>
      </c>
      <c r="K296" s="63">
        <v>1.15</v>
      </c>
      <c r="L296" s="57">
        <v>0.5</v>
      </c>
      <c r="M296" s="64">
        <f t="shared" ref="M296:M310" si="66">F296*G296*J296*K296*L296</f>
        <v>88523.2880318952</v>
      </c>
      <c r="O296" s="59">
        <v>4060</v>
      </c>
      <c r="P296" s="60">
        <v>1.62</v>
      </c>
      <c r="Q296" s="61">
        <v>2.2</v>
      </c>
      <c r="R296" s="61">
        <v>1</v>
      </c>
      <c r="S296" s="61">
        <v>0</v>
      </c>
      <c r="T296" s="52">
        <f t="shared" ref="T296:T310" si="67">O296*P296*Q296*R296+S296</f>
        <v>14469.84</v>
      </c>
      <c r="U296" s="62">
        <f>2.97+0.16</f>
        <v>3.13</v>
      </c>
      <c r="V296" s="61">
        <v>0.98</v>
      </c>
      <c r="W296" s="61">
        <v>2.47</v>
      </c>
      <c r="X296" s="55">
        <f t="shared" ref="X296:X310" si="68">V296*W296+1</f>
        <v>3.4206</v>
      </c>
      <c r="Y296" s="63">
        <v>1.15</v>
      </c>
      <c r="Z296" s="57">
        <v>0.5556</v>
      </c>
      <c r="AA296" s="64">
        <f t="shared" ref="AA296:AA310" si="69">T296*U296*X296*Y296*Z296</f>
        <v>98985.2388340119</v>
      </c>
    </row>
    <row r="297" customHeight="1" spans="1:27">
      <c r="A297" s="59">
        <v>4252</v>
      </c>
      <c r="B297" s="60">
        <v>1.1</v>
      </c>
      <c r="C297" s="61">
        <v>2.2</v>
      </c>
      <c r="D297" s="61">
        <v>1</v>
      </c>
      <c r="E297" s="61">
        <v>0</v>
      </c>
      <c r="F297" s="52">
        <f t="shared" si="64"/>
        <v>10289.84</v>
      </c>
      <c r="G297" s="62">
        <v>2.97</v>
      </c>
      <c r="H297" s="61">
        <v>0.98</v>
      </c>
      <c r="I297" s="61">
        <v>2.47</v>
      </c>
      <c r="J297" s="55">
        <f t="shared" si="65"/>
        <v>3.4206</v>
      </c>
      <c r="K297" s="63">
        <v>1.15</v>
      </c>
      <c r="L297" s="57">
        <v>0.5</v>
      </c>
      <c r="M297" s="64">
        <f t="shared" si="66"/>
        <v>60108.405453756</v>
      </c>
      <c r="O297" s="59">
        <v>4060</v>
      </c>
      <c r="P297" s="60">
        <v>1.1</v>
      </c>
      <c r="Q297" s="61">
        <v>2.2</v>
      </c>
      <c r="R297" s="61">
        <v>1</v>
      </c>
      <c r="S297" s="61">
        <v>0</v>
      </c>
      <c r="T297" s="52">
        <f t="shared" si="67"/>
        <v>9825.2</v>
      </c>
      <c r="U297" s="62">
        <f>2.97+0.16</f>
        <v>3.13</v>
      </c>
      <c r="V297" s="61">
        <v>0.98</v>
      </c>
      <c r="W297" s="61">
        <v>2.47</v>
      </c>
      <c r="X297" s="55">
        <f t="shared" si="68"/>
        <v>3.4206</v>
      </c>
      <c r="Y297" s="63">
        <v>1.15</v>
      </c>
      <c r="Z297" s="57">
        <v>0.5556</v>
      </c>
      <c r="AA297" s="64">
        <f t="shared" si="69"/>
        <v>67212.1992082797</v>
      </c>
    </row>
    <row r="298" customHeight="1" spans="1:27">
      <c r="A298" s="59">
        <v>4252</v>
      </c>
      <c r="B298" s="60">
        <v>1.49</v>
      </c>
      <c r="C298" s="61">
        <v>2.2</v>
      </c>
      <c r="D298" s="61">
        <v>1</v>
      </c>
      <c r="E298" s="61">
        <v>0</v>
      </c>
      <c r="F298" s="52">
        <f t="shared" si="64"/>
        <v>13938.056</v>
      </c>
      <c r="G298" s="62">
        <v>2.97</v>
      </c>
      <c r="H298" s="61">
        <v>0.98</v>
      </c>
      <c r="I298" s="61">
        <v>2.47</v>
      </c>
      <c r="J298" s="55">
        <f t="shared" si="65"/>
        <v>3.4206</v>
      </c>
      <c r="K298" s="63">
        <v>1.15</v>
      </c>
      <c r="L298" s="57">
        <v>0.5</v>
      </c>
      <c r="M298" s="64">
        <f t="shared" si="66"/>
        <v>81419.5673873604</v>
      </c>
      <c r="O298" s="59">
        <v>4060</v>
      </c>
      <c r="P298" s="60">
        <v>1.49</v>
      </c>
      <c r="Q298" s="61">
        <v>2.2</v>
      </c>
      <c r="R298" s="61">
        <v>1</v>
      </c>
      <c r="S298" s="61">
        <v>0</v>
      </c>
      <c r="T298" s="52">
        <f t="shared" si="67"/>
        <v>13308.68</v>
      </c>
      <c r="U298" s="62">
        <f t="shared" ref="U298:U309" si="70">2.97+0.16</f>
        <v>3.13</v>
      </c>
      <c r="V298" s="61">
        <v>0.98</v>
      </c>
      <c r="W298" s="61">
        <v>2.47</v>
      </c>
      <c r="X298" s="55">
        <f t="shared" si="68"/>
        <v>3.4206</v>
      </c>
      <c r="Y298" s="63">
        <v>1.15</v>
      </c>
      <c r="Z298" s="57">
        <v>0.5556</v>
      </c>
      <c r="AA298" s="64">
        <f t="shared" si="69"/>
        <v>91041.9789275788</v>
      </c>
    </row>
    <row r="299" customHeight="1" spans="1:27">
      <c r="A299" s="59">
        <v>4252</v>
      </c>
      <c r="B299" s="60">
        <v>1.37</v>
      </c>
      <c r="C299" s="61">
        <v>2.2</v>
      </c>
      <c r="D299" s="61">
        <v>1</v>
      </c>
      <c r="E299" s="61">
        <v>0</v>
      </c>
      <c r="F299" s="52">
        <f t="shared" si="64"/>
        <v>12815.528</v>
      </c>
      <c r="G299" s="62">
        <v>2.97</v>
      </c>
      <c r="H299" s="61">
        <v>0.98</v>
      </c>
      <c r="I299" s="61">
        <v>2.47</v>
      </c>
      <c r="J299" s="55">
        <f t="shared" si="65"/>
        <v>3.4206</v>
      </c>
      <c r="K299" s="63">
        <v>1.15</v>
      </c>
      <c r="L299" s="57">
        <v>0.5</v>
      </c>
      <c r="M299" s="64">
        <f t="shared" si="66"/>
        <v>74862.2867924052</v>
      </c>
      <c r="O299" s="59">
        <v>4060</v>
      </c>
      <c r="P299" s="60">
        <v>1.37</v>
      </c>
      <c r="Q299" s="61">
        <v>2.2</v>
      </c>
      <c r="R299" s="61">
        <v>1</v>
      </c>
      <c r="S299" s="61">
        <v>0</v>
      </c>
      <c r="T299" s="52">
        <f t="shared" si="67"/>
        <v>12236.84</v>
      </c>
      <c r="U299" s="62">
        <f t="shared" si="70"/>
        <v>3.13</v>
      </c>
      <c r="V299" s="61">
        <v>0.98</v>
      </c>
      <c r="W299" s="61">
        <v>2.47</v>
      </c>
      <c r="X299" s="55">
        <f t="shared" si="68"/>
        <v>3.4206</v>
      </c>
      <c r="Y299" s="63">
        <v>1.15</v>
      </c>
      <c r="Z299" s="57">
        <v>0.5556</v>
      </c>
      <c r="AA299" s="64">
        <f t="shared" si="69"/>
        <v>83709.7390139483</v>
      </c>
    </row>
    <row r="300" ht="52" customHeight="1" spans="1:27">
      <c r="A300" s="59">
        <v>4252</v>
      </c>
      <c r="B300" s="60">
        <v>1.72</v>
      </c>
      <c r="C300" s="61">
        <v>2.2</v>
      </c>
      <c r="D300" s="61">
        <v>1</v>
      </c>
      <c r="E300" s="61">
        <v>0</v>
      </c>
      <c r="F300" s="52">
        <f t="shared" si="64"/>
        <v>16089.568</v>
      </c>
      <c r="G300" s="62">
        <v>2.97</v>
      </c>
      <c r="H300" s="61">
        <v>0.98</v>
      </c>
      <c r="I300" s="61">
        <v>2.47</v>
      </c>
      <c r="J300" s="55">
        <f t="shared" si="65"/>
        <v>3.4206</v>
      </c>
      <c r="K300" s="63">
        <v>1.15</v>
      </c>
      <c r="L300" s="57">
        <v>0.5</v>
      </c>
      <c r="M300" s="64">
        <f t="shared" si="66"/>
        <v>93987.6885276912</v>
      </c>
      <c r="O300" s="59">
        <v>4060</v>
      </c>
      <c r="P300" s="60">
        <v>1.72</v>
      </c>
      <c r="Q300" s="61">
        <v>2.2</v>
      </c>
      <c r="R300" s="61">
        <v>1</v>
      </c>
      <c r="S300" s="61">
        <v>0</v>
      </c>
      <c r="T300" s="52">
        <f t="shared" si="67"/>
        <v>15363.04</v>
      </c>
      <c r="U300" s="62">
        <f t="shared" si="70"/>
        <v>3.13</v>
      </c>
      <c r="V300" s="61">
        <v>0.98</v>
      </c>
      <c r="W300" s="61">
        <v>2.47</v>
      </c>
      <c r="X300" s="55">
        <f t="shared" si="68"/>
        <v>3.4206</v>
      </c>
      <c r="Y300" s="63">
        <v>1.15</v>
      </c>
      <c r="Z300" s="57">
        <v>0.5556</v>
      </c>
      <c r="AA300" s="64">
        <f t="shared" si="69"/>
        <v>105095.438762037</v>
      </c>
    </row>
    <row r="301" customHeight="1" spans="1:27">
      <c r="A301" s="59">
        <v>4252</v>
      </c>
      <c r="B301" s="65">
        <v>3.16</v>
      </c>
      <c r="C301" s="61">
        <v>2.2</v>
      </c>
      <c r="D301" s="61">
        <v>1</v>
      </c>
      <c r="E301" s="61">
        <v>0</v>
      </c>
      <c r="F301" s="52">
        <f t="shared" si="64"/>
        <v>29559.904</v>
      </c>
      <c r="G301" s="62">
        <v>2.97</v>
      </c>
      <c r="H301" s="61">
        <v>0.98</v>
      </c>
      <c r="I301" s="61">
        <v>2.47</v>
      </c>
      <c r="J301" s="55">
        <f t="shared" si="65"/>
        <v>3.4206</v>
      </c>
      <c r="K301" s="63">
        <v>1.15</v>
      </c>
      <c r="L301" s="57">
        <v>0.5</v>
      </c>
      <c r="M301" s="64">
        <f t="shared" si="66"/>
        <v>172675.055667154</v>
      </c>
      <c r="O301" s="59">
        <v>4060</v>
      </c>
      <c r="P301" s="65">
        <v>3.16</v>
      </c>
      <c r="Q301" s="61">
        <v>2.2</v>
      </c>
      <c r="R301" s="61">
        <v>1</v>
      </c>
      <c r="S301" s="61">
        <v>0</v>
      </c>
      <c r="T301" s="52">
        <f t="shared" si="67"/>
        <v>28225.12</v>
      </c>
      <c r="U301" s="62">
        <f t="shared" si="70"/>
        <v>3.13</v>
      </c>
      <c r="V301" s="61">
        <v>0.98</v>
      </c>
      <c r="W301" s="61">
        <v>2.47</v>
      </c>
      <c r="X301" s="55">
        <f t="shared" si="68"/>
        <v>3.4206</v>
      </c>
      <c r="Y301" s="63">
        <v>1.15</v>
      </c>
      <c r="Z301" s="57">
        <v>0.5556</v>
      </c>
      <c r="AA301" s="64">
        <f t="shared" si="69"/>
        <v>193082.317725603</v>
      </c>
    </row>
    <row r="302" customHeight="1" spans="1:27">
      <c r="A302" s="59">
        <v>4252</v>
      </c>
      <c r="B302" s="60">
        <v>1.62</v>
      </c>
      <c r="C302" s="61">
        <v>2.2</v>
      </c>
      <c r="D302" s="61">
        <v>1</v>
      </c>
      <c r="E302" s="61">
        <v>0</v>
      </c>
      <c r="F302" s="52">
        <f t="shared" si="64"/>
        <v>15154.128</v>
      </c>
      <c r="G302" s="62">
        <v>2.97</v>
      </c>
      <c r="H302" s="61">
        <v>0.98</v>
      </c>
      <c r="I302" s="61">
        <v>2.47</v>
      </c>
      <c r="J302" s="55">
        <f t="shared" si="65"/>
        <v>3.4206</v>
      </c>
      <c r="K302" s="63">
        <v>1.15</v>
      </c>
      <c r="L302" s="57">
        <v>0.5</v>
      </c>
      <c r="M302" s="64">
        <f t="shared" si="66"/>
        <v>88523.2880318952</v>
      </c>
      <c r="O302" s="59">
        <v>4060</v>
      </c>
      <c r="P302" s="60">
        <v>1.62</v>
      </c>
      <c r="Q302" s="61">
        <v>2.2</v>
      </c>
      <c r="R302" s="61">
        <v>1</v>
      </c>
      <c r="S302" s="61">
        <v>0</v>
      </c>
      <c r="T302" s="52">
        <f t="shared" si="67"/>
        <v>14469.84</v>
      </c>
      <c r="U302" s="62">
        <f t="shared" si="70"/>
        <v>3.13</v>
      </c>
      <c r="V302" s="61">
        <v>0.98</v>
      </c>
      <c r="W302" s="61">
        <v>2.47</v>
      </c>
      <c r="X302" s="55">
        <f t="shared" si="68"/>
        <v>3.4206</v>
      </c>
      <c r="Y302" s="63">
        <v>1.15</v>
      </c>
      <c r="Z302" s="57">
        <v>0.5556</v>
      </c>
      <c r="AA302" s="64">
        <f t="shared" si="69"/>
        <v>98985.2388340119</v>
      </c>
    </row>
    <row r="303" customHeight="1" spans="1:27">
      <c r="A303" s="59">
        <v>4252</v>
      </c>
      <c r="B303" s="60">
        <v>1.1</v>
      </c>
      <c r="C303" s="61">
        <v>2.2</v>
      </c>
      <c r="D303" s="61">
        <v>1</v>
      </c>
      <c r="E303" s="61">
        <v>0</v>
      </c>
      <c r="F303" s="52">
        <f t="shared" si="64"/>
        <v>10289.84</v>
      </c>
      <c r="G303" s="62">
        <v>2.97</v>
      </c>
      <c r="H303" s="61">
        <v>0.98</v>
      </c>
      <c r="I303" s="61">
        <v>2.47</v>
      </c>
      <c r="J303" s="55">
        <f t="shared" si="65"/>
        <v>3.4206</v>
      </c>
      <c r="K303" s="63">
        <v>1.15</v>
      </c>
      <c r="L303" s="57">
        <v>0.5</v>
      </c>
      <c r="M303" s="64">
        <f t="shared" si="66"/>
        <v>60108.405453756</v>
      </c>
      <c r="O303" s="59">
        <v>4060</v>
      </c>
      <c r="P303" s="60">
        <v>1.1</v>
      </c>
      <c r="Q303" s="61">
        <v>2.2</v>
      </c>
      <c r="R303" s="61">
        <v>1</v>
      </c>
      <c r="S303" s="61">
        <v>0</v>
      </c>
      <c r="T303" s="52">
        <f t="shared" si="67"/>
        <v>9825.2</v>
      </c>
      <c r="U303" s="62">
        <f t="shared" si="70"/>
        <v>3.13</v>
      </c>
      <c r="V303" s="61">
        <v>0.98</v>
      </c>
      <c r="W303" s="61">
        <v>2.47</v>
      </c>
      <c r="X303" s="55">
        <f t="shared" si="68"/>
        <v>3.4206</v>
      </c>
      <c r="Y303" s="63">
        <v>1.15</v>
      </c>
      <c r="Z303" s="57">
        <v>0.5556</v>
      </c>
      <c r="AA303" s="64">
        <f t="shared" si="69"/>
        <v>67212.1992082797</v>
      </c>
    </row>
    <row r="304" customHeight="1" spans="1:27">
      <c r="A304" s="59">
        <v>4252</v>
      </c>
      <c r="B304" s="60">
        <v>1.49</v>
      </c>
      <c r="C304" s="61">
        <v>2.2</v>
      </c>
      <c r="D304" s="61">
        <v>1</v>
      </c>
      <c r="E304" s="61">
        <v>0</v>
      </c>
      <c r="F304" s="52">
        <f t="shared" si="64"/>
        <v>13938.056</v>
      </c>
      <c r="G304" s="62">
        <v>2.97</v>
      </c>
      <c r="H304" s="61">
        <v>0.98</v>
      </c>
      <c r="I304" s="61">
        <v>2.47</v>
      </c>
      <c r="J304" s="55">
        <f t="shared" si="65"/>
        <v>3.4206</v>
      </c>
      <c r="K304" s="63">
        <v>1.15</v>
      </c>
      <c r="L304" s="57">
        <v>0.5</v>
      </c>
      <c r="M304" s="64">
        <f t="shared" si="66"/>
        <v>81419.5673873604</v>
      </c>
      <c r="O304" s="59">
        <v>4060</v>
      </c>
      <c r="P304" s="60">
        <v>1.49</v>
      </c>
      <c r="Q304" s="61">
        <v>2.2</v>
      </c>
      <c r="R304" s="61">
        <v>1</v>
      </c>
      <c r="S304" s="61">
        <v>0</v>
      </c>
      <c r="T304" s="52">
        <f t="shared" si="67"/>
        <v>13308.68</v>
      </c>
      <c r="U304" s="62">
        <f t="shared" si="70"/>
        <v>3.13</v>
      </c>
      <c r="V304" s="61">
        <v>0.98</v>
      </c>
      <c r="W304" s="61">
        <v>2.47</v>
      </c>
      <c r="X304" s="55">
        <f t="shared" si="68"/>
        <v>3.4206</v>
      </c>
      <c r="Y304" s="63">
        <v>1.15</v>
      </c>
      <c r="Z304" s="57">
        <v>0.5556</v>
      </c>
      <c r="AA304" s="64">
        <f t="shared" si="69"/>
        <v>91041.9789275788</v>
      </c>
    </row>
    <row r="305" customHeight="1" spans="1:27">
      <c r="A305" s="59">
        <v>4252</v>
      </c>
      <c r="B305" s="60">
        <v>1.37</v>
      </c>
      <c r="C305" s="61">
        <v>2.2</v>
      </c>
      <c r="D305" s="61">
        <v>1</v>
      </c>
      <c r="E305" s="61">
        <v>0</v>
      </c>
      <c r="F305" s="52">
        <f t="shared" si="64"/>
        <v>12815.528</v>
      </c>
      <c r="G305" s="62">
        <v>2.97</v>
      </c>
      <c r="H305" s="61">
        <v>0.98</v>
      </c>
      <c r="I305" s="61">
        <v>2.47</v>
      </c>
      <c r="J305" s="55">
        <f t="shared" si="65"/>
        <v>3.4206</v>
      </c>
      <c r="K305" s="63">
        <v>1.15</v>
      </c>
      <c r="L305" s="57">
        <v>0.5</v>
      </c>
      <c r="M305" s="64">
        <f t="shared" si="66"/>
        <v>74862.2867924052</v>
      </c>
      <c r="O305" s="59">
        <v>4060</v>
      </c>
      <c r="P305" s="60">
        <v>1.37</v>
      </c>
      <c r="Q305" s="61">
        <v>2.2</v>
      </c>
      <c r="R305" s="61">
        <v>1</v>
      </c>
      <c r="S305" s="61">
        <v>0</v>
      </c>
      <c r="T305" s="52">
        <f t="shared" si="67"/>
        <v>12236.84</v>
      </c>
      <c r="U305" s="62">
        <f t="shared" si="70"/>
        <v>3.13</v>
      </c>
      <c r="V305" s="61">
        <v>0.98</v>
      </c>
      <c r="W305" s="61">
        <v>2.47</v>
      </c>
      <c r="X305" s="55">
        <f t="shared" si="68"/>
        <v>3.4206</v>
      </c>
      <c r="Y305" s="63">
        <v>1.15</v>
      </c>
      <c r="Z305" s="57">
        <v>0.5556</v>
      </c>
      <c r="AA305" s="64">
        <f t="shared" si="69"/>
        <v>83709.7390139483</v>
      </c>
    </row>
    <row r="306" customHeight="1" spans="1:27">
      <c r="A306" s="59">
        <v>4252</v>
      </c>
      <c r="B306" s="60">
        <v>1.72</v>
      </c>
      <c r="C306" s="61">
        <v>2.2</v>
      </c>
      <c r="D306" s="61">
        <v>1</v>
      </c>
      <c r="E306" s="61">
        <v>0</v>
      </c>
      <c r="F306" s="52">
        <f t="shared" si="64"/>
        <v>16089.568</v>
      </c>
      <c r="G306" s="62">
        <v>2.97</v>
      </c>
      <c r="H306" s="61">
        <v>0.98</v>
      </c>
      <c r="I306" s="61">
        <v>2.47</v>
      </c>
      <c r="J306" s="55">
        <f t="shared" si="65"/>
        <v>3.4206</v>
      </c>
      <c r="K306" s="63">
        <v>1.15</v>
      </c>
      <c r="L306" s="57">
        <v>0.5</v>
      </c>
      <c r="M306" s="64">
        <f t="shared" si="66"/>
        <v>93987.6885276912</v>
      </c>
      <c r="O306" s="59">
        <v>4060</v>
      </c>
      <c r="P306" s="60">
        <v>1.72</v>
      </c>
      <c r="Q306" s="61">
        <v>2.2</v>
      </c>
      <c r="R306" s="61">
        <v>1</v>
      </c>
      <c r="S306" s="61">
        <v>0</v>
      </c>
      <c r="T306" s="52">
        <f t="shared" si="67"/>
        <v>15363.04</v>
      </c>
      <c r="U306" s="62">
        <f t="shared" si="70"/>
        <v>3.13</v>
      </c>
      <c r="V306" s="61">
        <v>0.98</v>
      </c>
      <c r="W306" s="61">
        <v>2.47</v>
      </c>
      <c r="X306" s="55">
        <f t="shared" si="68"/>
        <v>3.4206</v>
      </c>
      <c r="Y306" s="63">
        <v>1.15</v>
      </c>
      <c r="Z306" s="57">
        <v>0.5556</v>
      </c>
      <c r="AA306" s="64">
        <f t="shared" si="69"/>
        <v>105095.438762037</v>
      </c>
    </row>
    <row r="307" customHeight="1" spans="1:27">
      <c r="A307" s="59">
        <v>4252</v>
      </c>
      <c r="B307" s="65">
        <v>3.16</v>
      </c>
      <c r="C307" s="61">
        <v>2.2</v>
      </c>
      <c r="D307" s="61">
        <v>1</v>
      </c>
      <c r="E307" s="61">
        <v>0</v>
      </c>
      <c r="F307" s="52">
        <f t="shared" si="64"/>
        <v>29559.904</v>
      </c>
      <c r="G307" s="62">
        <v>2.97</v>
      </c>
      <c r="H307" s="61">
        <v>0.98</v>
      </c>
      <c r="I307" s="61">
        <v>2.47</v>
      </c>
      <c r="J307" s="55">
        <f t="shared" si="65"/>
        <v>3.4206</v>
      </c>
      <c r="K307" s="63">
        <v>1.15</v>
      </c>
      <c r="L307" s="57">
        <v>0.5</v>
      </c>
      <c r="M307" s="64">
        <f t="shared" si="66"/>
        <v>172675.055667154</v>
      </c>
      <c r="O307" s="59">
        <v>4060</v>
      </c>
      <c r="P307" s="65">
        <v>3.16</v>
      </c>
      <c r="Q307" s="61">
        <v>2.2</v>
      </c>
      <c r="R307" s="61">
        <v>1</v>
      </c>
      <c r="S307" s="61">
        <v>0</v>
      </c>
      <c r="T307" s="52">
        <f t="shared" si="67"/>
        <v>28225.12</v>
      </c>
      <c r="U307" s="62">
        <f t="shared" si="70"/>
        <v>3.13</v>
      </c>
      <c r="V307" s="61">
        <v>0.98</v>
      </c>
      <c r="W307" s="61">
        <v>2.47</v>
      </c>
      <c r="X307" s="55">
        <f t="shared" si="68"/>
        <v>3.4206</v>
      </c>
      <c r="Y307" s="63">
        <v>1.15</v>
      </c>
      <c r="Z307" s="57">
        <v>0.5556</v>
      </c>
      <c r="AA307" s="64">
        <f t="shared" si="69"/>
        <v>193082.317725603</v>
      </c>
    </row>
    <row r="308" customHeight="1" spans="1:27">
      <c r="A308" s="66">
        <v>2758</v>
      </c>
      <c r="B308" s="60">
        <v>1.62</v>
      </c>
      <c r="C308" s="61">
        <v>2.2</v>
      </c>
      <c r="D308" s="61">
        <v>1</v>
      </c>
      <c r="E308" s="61">
        <v>0</v>
      </c>
      <c r="F308" s="52">
        <f t="shared" si="64"/>
        <v>9829.512</v>
      </c>
      <c r="G308" s="62">
        <v>2.97</v>
      </c>
      <c r="H308" s="61">
        <v>0.98</v>
      </c>
      <c r="I308" s="61">
        <v>2.47</v>
      </c>
      <c r="J308" s="55">
        <f t="shared" si="65"/>
        <v>3.4206</v>
      </c>
      <c r="K308" s="63">
        <v>1.15</v>
      </c>
      <c r="L308" s="57">
        <v>0.5</v>
      </c>
      <c r="M308" s="64">
        <f t="shared" si="66"/>
        <v>57419.3857930308</v>
      </c>
      <c r="O308" s="66">
        <v>2758</v>
      </c>
      <c r="P308" s="60">
        <v>1.62</v>
      </c>
      <c r="Q308" s="61">
        <v>2.2</v>
      </c>
      <c r="R308" s="61">
        <v>1</v>
      </c>
      <c r="S308" s="61">
        <v>0</v>
      </c>
      <c r="T308" s="52">
        <f t="shared" si="67"/>
        <v>9829.512</v>
      </c>
      <c r="U308" s="62">
        <f t="shared" si="70"/>
        <v>3.13</v>
      </c>
      <c r="V308" s="61">
        <v>0.98</v>
      </c>
      <c r="W308" s="61">
        <v>2.47</v>
      </c>
      <c r="X308" s="55">
        <f t="shared" si="68"/>
        <v>3.4206</v>
      </c>
      <c r="Y308" s="63">
        <v>1.15</v>
      </c>
      <c r="Z308" s="57">
        <v>0.5556</v>
      </c>
      <c r="AA308" s="64">
        <f t="shared" si="69"/>
        <v>67241.6967251736</v>
      </c>
    </row>
    <row r="309" customHeight="1" spans="1:27">
      <c r="A309" s="66">
        <v>2758</v>
      </c>
      <c r="B309" s="60">
        <v>1.1</v>
      </c>
      <c r="C309" s="61">
        <v>2.2</v>
      </c>
      <c r="D309" s="61">
        <v>1</v>
      </c>
      <c r="E309" s="61">
        <v>0</v>
      </c>
      <c r="F309" s="52">
        <f t="shared" si="64"/>
        <v>6674.36</v>
      </c>
      <c r="G309" s="62">
        <v>2.97</v>
      </c>
      <c r="H309" s="61">
        <v>0.98</v>
      </c>
      <c r="I309" s="61">
        <v>2.47</v>
      </c>
      <c r="J309" s="55">
        <f t="shared" si="65"/>
        <v>3.4206</v>
      </c>
      <c r="K309" s="63">
        <v>1.15</v>
      </c>
      <c r="L309" s="57">
        <v>0.5</v>
      </c>
      <c r="M309" s="64">
        <f t="shared" si="66"/>
        <v>38988.471834774</v>
      </c>
      <c r="O309" s="66">
        <v>2758</v>
      </c>
      <c r="P309" s="60">
        <v>1.1</v>
      </c>
      <c r="Q309" s="61">
        <v>2.2</v>
      </c>
      <c r="R309" s="61">
        <v>1</v>
      </c>
      <c r="S309" s="61">
        <v>0</v>
      </c>
      <c r="T309" s="52">
        <f t="shared" si="67"/>
        <v>6674.36</v>
      </c>
      <c r="U309" s="62">
        <f t="shared" si="70"/>
        <v>3.13</v>
      </c>
      <c r="V309" s="61">
        <v>0.98</v>
      </c>
      <c r="W309" s="61">
        <v>2.47</v>
      </c>
      <c r="X309" s="55">
        <f t="shared" si="68"/>
        <v>3.4206</v>
      </c>
      <c r="Y309" s="63">
        <v>1.15</v>
      </c>
      <c r="Z309" s="57">
        <v>0.5556</v>
      </c>
      <c r="AA309" s="64">
        <f t="shared" si="69"/>
        <v>45657.9422207969</v>
      </c>
    </row>
    <row r="310" customHeight="1" spans="1:27">
      <c r="A310" s="66">
        <v>2758</v>
      </c>
      <c r="B310" s="51">
        <v>6.07</v>
      </c>
      <c r="C310" s="61">
        <v>1</v>
      </c>
      <c r="D310" s="61">
        <v>1</v>
      </c>
      <c r="E310" s="61">
        <v>0</v>
      </c>
      <c r="F310" s="52">
        <f t="shared" si="64"/>
        <v>16741.06</v>
      </c>
      <c r="G310" s="62">
        <v>2.67</v>
      </c>
      <c r="H310" s="61">
        <v>0.98</v>
      </c>
      <c r="I310" s="61">
        <v>2.47</v>
      </c>
      <c r="J310" s="55">
        <f t="shared" si="65"/>
        <v>3.4206</v>
      </c>
      <c r="K310" s="62">
        <v>0.9</v>
      </c>
      <c r="L310" s="57">
        <v>0.5</v>
      </c>
      <c r="M310" s="64">
        <f t="shared" si="66"/>
        <v>68803.260507954</v>
      </c>
      <c r="O310" s="66">
        <v>2758</v>
      </c>
      <c r="P310" s="51">
        <v>6.07</v>
      </c>
      <c r="Q310" s="61">
        <v>1</v>
      </c>
      <c r="R310" s="61">
        <v>1</v>
      </c>
      <c r="S310" s="61">
        <v>0</v>
      </c>
      <c r="T310" s="52">
        <f t="shared" si="67"/>
        <v>16741.06</v>
      </c>
      <c r="U310" s="62">
        <f>2.67+0.16</f>
        <v>2.83</v>
      </c>
      <c r="V310" s="61">
        <v>0.98</v>
      </c>
      <c r="W310" s="61">
        <v>2.47</v>
      </c>
      <c r="X310" s="55">
        <f t="shared" si="68"/>
        <v>3.4206</v>
      </c>
      <c r="Y310" s="62">
        <v>0.9</v>
      </c>
      <c r="Z310" s="57">
        <v>0.5556</v>
      </c>
      <c r="AA310" s="64">
        <f t="shared" si="69"/>
        <v>81035.7071559254</v>
      </c>
    </row>
    <row r="311" customHeight="1" spans="1:27">
      <c r="A311" s="67">
        <f>SUM(M296:M310)</f>
        <v>1308363.70185628</v>
      </c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9"/>
      <c r="O311" s="67">
        <f>SUM(AA296:AA310)</f>
        <v>1472189.17104481</v>
      </c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9"/>
    </row>
    <row r="312" customHeight="1" spans="1:27">
      <c r="A312" s="67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9"/>
      <c r="O312" s="67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9"/>
    </row>
    <row r="313" customHeight="1" spans="1:27">
      <c r="A313" s="70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2"/>
      <c r="O313" s="70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2"/>
    </row>
    <row r="314" customHeight="1" spans="1:27">
      <c r="A314" s="35" t="s">
        <v>25</v>
      </c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7"/>
      <c r="O314" s="35" t="s">
        <v>25</v>
      </c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7"/>
    </row>
    <row r="315" customHeight="1" spans="1:27">
      <c r="A315" s="38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40"/>
      <c r="O315" s="38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40"/>
    </row>
    <row r="316" customHeight="1" spans="1:27">
      <c r="A316" s="41" t="s">
        <v>10</v>
      </c>
      <c r="B316" s="42"/>
      <c r="C316" s="42"/>
      <c r="D316" s="42"/>
      <c r="E316" s="42"/>
      <c r="F316" s="43"/>
      <c r="G316" s="44" t="s">
        <v>11</v>
      </c>
      <c r="H316" s="45"/>
      <c r="I316" s="45"/>
      <c r="J316" s="46"/>
      <c r="K316" s="47" t="s">
        <v>12</v>
      </c>
      <c r="L316" s="48"/>
      <c r="M316" s="49" t="s">
        <v>13</v>
      </c>
      <c r="O316" s="41" t="s">
        <v>10</v>
      </c>
      <c r="P316" s="42"/>
      <c r="Q316" s="42"/>
      <c r="R316" s="42"/>
      <c r="S316" s="42"/>
      <c r="T316" s="43"/>
      <c r="U316" s="44" t="s">
        <v>11</v>
      </c>
      <c r="V316" s="45"/>
      <c r="W316" s="45"/>
      <c r="X316" s="46"/>
      <c r="Y316" s="47" t="s">
        <v>12</v>
      </c>
      <c r="Z316" s="48"/>
      <c r="AA316" s="49" t="s">
        <v>13</v>
      </c>
    </row>
    <row r="317" customHeight="1" spans="1:27">
      <c r="A317" s="50" t="s">
        <v>14</v>
      </c>
      <c r="B317" s="51" t="s">
        <v>15</v>
      </c>
      <c r="C317" s="51" t="s">
        <v>16</v>
      </c>
      <c r="D317" s="51" t="s">
        <v>17</v>
      </c>
      <c r="E317" s="51" t="s">
        <v>18</v>
      </c>
      <c r="F317" s="52" t="s">
        <v>10</v>
      </c>
      <c r="G317" s="53" t="s">
        <v>19</v>
      </c>
      <c r="H317" s="54" t="s">
        <v>20</v>
      </c>
      <c r="I317" s="54" t="s">
        <v>21</v>
      </c>
      <c r="J317" s="55" t="s">
        <v>22</v>
      </c>
      <c r="K317" s="56" t="s">
        <v>23</v>
      </c>
      <c r="L317" s="57" t="s">
        <v>24</v>
      </c>
      <c r="M317" s="58"/>
      <c r="O317" s="50" t="s">
        <v>14</v>
      </c>
      <c r="P317" s="51" t="s">
        <v>15</v>
      </c>
      <c r="Q317" s="51" t="s">
        <v>16</v>
      </c>
      <c r="R317" s="51" t="s">
        <v>17</v>
      </c>
      <c r="S317" s="51" t="s">
        <v>18</v>
      </c>
      <c r="T317" s="52" t="s">
        <v>10</v>
      </c>
      <c r="U317" s="53" t="s">
        <v>19</v>
      </c>
      <c r="V317" s="54" t="s">
        <v>20</v>
      </c>
      <c r="W317" s="54" t="s">
        <v>21</v>
      </c>
      <c r="X317" s="55" t="s">
        <v>22</v>
      </c>
      <c r="Y317" s="56" t="s">
        <v>23</v>
      </c>
      <c r="Z317" s="57" t="s">
        <v>24</v>
      </c>
      <c r="AA317" s="58"/>
    </row>
    <row r="318" customHeight="1" spans="1:27">
      <c r="A318" s="59">
        <v>4252</v>
      </c>
      <c r="B318" s="54">
        <v>5.01</v>
      </c>
      <c r="C318" s="61">
        <v>1</v>
      </c>
      <c r="D318" s="61">
        <v>1</v>
      </c>
      <c r="E318" s="61">
        <v>0</v>
      </c>
      <c r="F318" s="52">
        <f t="shared" ref="F318:F330" si="71">A318*B318*C318*D318+E318</f>
        <v>21302.52</v>
      </c>
      <c r="G318" s="62">
        <v>2.35</v>
      </c>
      <c r="H318" s="61">
        <v>0.98</v>
      </c>
      <c r="I318" s="61">
        <v>2.47</v>
      </c>
      <c r="J318" s="55">
        <f t="shared" ref="J318:J330" si="72">H318*I318+1</f>
        <v>3.4206</v>
      </c>
      <c r="K318" s="62">
        <v>0.9</v>
      </c>
      <c r="L318" s="57">
        <v>0.5</v>
      </c>
      <c r="M318" s="64">
        <f t="shared" ref="M318:M330" si="73">F318*G318*J318*K318*L318</f>
        <v>77057.27540694</v>
      </c>
      <c r="O318" s="59">
        <v>4060</v>
      </c>
      <c r="P318" s="54">
        <v>5.01</v>
      </c>
      <c r="Q318" s="61">
        <v>1</v>
      </c>
      <c r="R318" s="61">
        <v>1</v>
      </c>
      <c r="S318" s="61">
        <v>0</v>
      </c>
      <c r="T318" s="52">
        <f t="shared" ref="T318:T330" si="74">O318*P318*Q318*R318+S318</f>
        <v>20340.6</v>
      </c>
      <c r="U318" s="62">
        <v>2.51</v>
      </c>
      <c r="V318" s="61">
        <v>0.98</v>
      </c>
      <c r="W318" s="61">
        <v>2.47</v>
      </c>
      <c r="X318" s="55">
        <f t="shared" ref="X318:X330" si="75">V318*W318+1</f>
        <v>3.4206</v>
      </c>
      <c r="Y318" s="62">
        <v>0.9</v>
      </c>
      <c r="Z318" s="57">
        <v>0.5556</v>
      </c>
      <c r="AA318" s="64">
        <f t="shared" ref="AA318:AA330" si="76">T318*U318*X318*Y318*Z318</f>
        <v>87326.1912682585</v>
      </c>
    </row>
    <row r="319" customHeight="1" spans="1:27">
      <c r="A319" s="59">
        <v>4252</v>
      </c>
      <c r="B319" s="60">
        <v>0.59</v>
      </c>
      <c r="C319" s="61">
        <v>2.2</v>
      </c>
      <c r="D319" s="61">
        <v>1</v>
      </c>
      <c r="E319" s="61">
        <v>0</v>
      </c>
      <c r="F319" s="52">
        <f t="shared" si="71"/>
        <v>5519.096</v>
      </c>
      <c r="G319" s="62">
        <v>2.35</v>
      </c>
      <c r="H319" s="61">
        <v>0.98</v>
      </c>
      <c r="I319" s="61">
        <v>2.47</v>
      </c>
      <c r="J319" s="55">
        <f t="shared" si="72"/>
        <v>3.4206</v>
      </c>
      <c r="K319" s="62">
        <v>0.9</v>
      </c>
      <c r="L319" s="57">
        <v>0.5</v>
      </c>
      <c r="M319" s="64">
        <f t="shared" si="73"/>
        <v>19964.140414812</v>
      </c>
      <c r="O319" s="59">
        <v>4060</v>
      </c>
      <c r="P319" s="60">
        <v>0.59</v>
      </c>
      <c r="Q319" s="61">
        <v>2.2</v>
      </c>
      <c r="R319" s="61">
        <v>1</v>
      </c>
      <c r="S319" s="61">
        <v>0</v>
      </c>
      <c r="T319" s="52">
        <f t="shared" si="74"/>
        <v>5269.88</v>
      </c>
      <c r="U319" s="62">
        <v>2.51</v>
      </c>
      <c r="V319" s="61">
        <v>0.98</v>
      </c>
      <c r="W319" s="61">
        <v>2.47</v>
      </c>
      <c r="X319" s="55">
        <f t="shared" si="75"/>
        <v>3.4206</v>
      </c>
      <c r="Y319" s="62">
        <v>0.9</v>
      </c>
      <c r="Z319" s="57">
        <v>0.5556</v>
      </c>
      <c r="AA319" s="64">
        <f t="shared" si="76"/>
        <v>22624.6299932534</v>
      </c>
    </row>
    <row r="320" customHeight="1" spans="1:27">
      <c r="A320" s="59">
        <v>4252</v>
      </c>
      <c r="B320" s="60">
        <v>0.8</v>
      </c>
      <c r="C320" s="61">
        <v>2.2</v>
      </c>
      <c r="D320" s="61">
        <v>1</v>
      </c>
      <c r="E320" s="61">
        <v>0</v>
      </c>
      <c r="F320" s="52">
        <f t="shared" si="71"/>
        <v>7483.52</v>
      </c>
      <c r="G320" s="62">
        <v>2.35</v>
      </c>
      <c r="H320" s="61">
        <v>0.98</v>
      </c>
      <c r="I320" s="61">
        <v>2.47</v>
      </c>
      <c r="J320" s="55">
        <f t="shared" si="72"/>
        <v>3.4206</v>
      </c>
      <c r="K320" s="62">
        <v>0.9</v>
      </c>
      <c r="L320" s="57">
        <v>0.5</v>
      </c>
      <c r="M320" s="64">
        <f t="shared" si="73"/>
        <v>27070.02090144</v>
      </c>
      <c r="O320" s="59">
        <v>4060</v>
      </c>
      <c r="P320" s="60">
        <v>0.8</v>
      </c>
      <c r="Q320" s="61">
        <v>2.2</v>
      </c>
      <c r="R320" s="61">
        <v>1</v>
      </c>
      <c r="S320" s="61">
        <v>0</v>
      </c>
      <c r="T320" s="52">
        <f t="shared" si="74"/>
        <v>7145.6</v>
      </c>
      <c r="U320" s="62">
        <v>2.51</v>
      </c>
      <c r="V320" s="61">
        <v>0.98</v>
      </c>
      <c r="W320" s="61">
        <v>2.47</v>
      </c>
      <c r="X320" s="55">
        <f t="shared" si="75"/>
        <v>3.4206</v>
      </c>
      <c r="Y320" s="62">
        <v>0.9</v>
      </c>
      <c r="Z320" s="57">
        <v>0.5556</v>
      </c>
      <c r="AA320" s="64">
        <f t="shared" si="76"/>
        <v>30677.4643976317</v>
      </c>
    </row>
    <row r="321" customHeight="1" spans="1:27">
      <c r="A321" s="59">
        <v>4252</v>
      </c>
      <c r="B321" s="60">
        <v>0.74</v>
      </c>
      <c r="C321" s="61">
        <v>2.2</v>
      </c>
      <c r="D321" s="61">
        <v>1</v>
      </c>
      <c r="E321" s="61">
        <v>0</v>
      </c>
      <c r="F321" s="52">
        <f t="shared" si="71"/>
        <v>6922.256</v>
      </c>
      <c r="G321" s="62">
        <v>2.35</v>
      </c>
      <c r="H321" s="61">
        <v>0.98</v>
      </c>
      <c r="I321" s="61">
        <v>2.47</v>
      </c>
      <c r="J321" s="55">
        <f t="shared" si="72"/>
        <v>3.4206</v>
      </c>
      <c r="K321" s="62">
        <v>0.9</v>
      </c>
      <c r="L321" s="57">
        <v>0.5</v>
      </c>
      <c r="M321" s="64">
        <f t="shared" si="73"/>
        <v>25039.769333832</v>
      </c>
      <c r="O321" s="59">
        <v>4060</v>
      </c>
      <c r="P321" s="60">
        <v>0.74</v>
      </c>
      <c r="Q321" s="61">
        <v>2.2</v>
      </c>
      <c r="R321" s="61">
        <v>1</v>
      </c>
      <c r="S321" s="61">
        <v>0</v>
      </c>
      <c r="T321" s="52">
        <f t="shared" si="74"/>
        <v>6609.68</v>
      </c>
      <c r="U321" s="62">
        <v>2.51</v>
      </c>
      <c r="V321" s="61">
        <v>0.98</v>
      </c>
      <c r="W321" s="61">
        <v>2.47</v>
      </c>
      <c r="X321" s="55">
        <f t="shared" si="75"/>
        <v>3.4206</v>
      </c>
      <c r="Y321" s="62">
        <v>0.9</v>
      </c>
      <c r="Z321" s="57">
        <v>0.5556</v>
      </c>
      <c r="AA321" s="64">
        <f t="shared" si="76"/>
        <v>28376.6545678094</v>
      </c>
    </row>
    <row r="322" customHeight="1" spans="1:27">
      <c r="A322" s="59">
        <v>4252</v>
      </c>
      <c r="B322" s="60">
        <v>0.92</v>
      </c>
      <c r="C322" s="61">
        <v>2.2</v>
      </c>
      <c r="D322" s="61">
        <v>1</v>
      </c>
      <c r="E322" s="61">
        <v>0</v>
      </c>
      <c r="F322" s="52">
        <f t="shared" si="71"/>
        <v>8606.048</v>
      </c>
      <c r="G322" s="62">
        <v>2.35</v>
      </c>
      <c r="H322" s="61">
        <v>0.98</v>
      </c>
      <c r="I322" s="61">
        <v>2.47</v>
      </c>
      <c r="J322" s="55">
        <f t="shared" si="72"/>
        <v>3.4206</v>
      </c>
      <c r="K322" s="62">
        <v>0.9</v>
      </c>
      <c r="L322" s="57">
        <v>0.5</v>
      </c>
      <c r="M322" s="64">
        <f t="shared" si="73"/>
        <v>31130.524036656</v>
      </c>
      <c r="O322" s="59">
        <v>4060</v>
      </c>
      <c r="P322" s="60">
        <v>0.92</v>
      </c>
      <c r="Q322" s="61">
        <v>2.2</v>
      </c>
      <c r="R322" s="61">
        <v>1</v>
      </c>
      <c r="S322" s="61">
        <v>0</v>
      </c>
      <c r="T322" s="52">
        <f t="shared" si="74"/>
        <v>8217.44</v>
      </c>
      <c r="U322" s="62">
        <v>2.51</v>
      </c>
      <c r="V322" s="61">
        <v>0.98</v>
      </c>
      <c r="W322" s="61">
        <v>2.47</v>
      </c>
      <c r="X322" s="55">
        <f t="shared" si="75"/>
        <v>3.4206</v>
      </c>
      <c r="Y322" s="62">
        <v>0.9</v>
      </c>
      <c r="Z322" s="57">
        <v>0.5556</v>
      </c>
      <c r="AA322" s="64">
        <f t="shared" si="76"/>
        <v>35279.0840572765</v>
      </c>
    </row>
    <row r="323" customHeight="1" spans="1:27">
      <c r="A323" s="59">
        <v>4252</v>
      </c>
      <c r="B323" s="65">
        <v>1.7</v>
      </c>
      <c r="C323" s="61">
        <v>2.2</v>
      </c>
      <c r="D323" s="61">
        <v>1</v>
      </c>
      <c r="E323" s="61">
        <v>0</v>
      </c>
      <c r="F323" s="52">
        <f t="shared" si="71"/>
        <v>15902.48</v>
      </c>
      <c r="G323" s="62">
        <v>2.35</v>
      </c>
      <c r="H323" s="61">
        <v>0.98</v>
      </c>
      <c r="I323" s="61">
        <v>2.47</v>
      </c>
      <c r="J323" s="55">
        <f t="shared" si="72"/>
        <v>3.4206</v>
      </c>
      <c r="K323" s="62">
        <v>0.9</v>
      </c>
      <c r="L323" s="57">
        <v>0.5</v>
      </c>
      <c r="M323" s="64">
        <f t="shared" si="73"/>
        <v>57523.79441556</v>
      </c>
      <c r="O323" s="59">
        <v>4060</v>
      </c>
      <c r="P323" s="65">
        <v>1.7</v>
      </c>
      <c r="Q323" s="61">
        <v>2.2</v>
      </c>
      <c r="R323" s="61">
        <v>1</v>
      </c>
      <c r="S323" s="61">
        <v>0</v>
      </c>
      <c r="T323" s="52">
        <f t="shared" si="74"/>
        <v>15184.4</v>
      </c>
      <c r="U323" s="62">
        <v>2.51</v>
      </c>
      <c r="V323" s="61">
        <v>0.98</v>
      </c>
      <c r="W323" s="61">
        <v>2.47</v>
      </c>
      <c r="X323" s="55">
        <f t="shared" si="75"/>
        <v>3.4206</v>
      </c>
      <c r="Y323" s="62">
        <v>0.9</v>
      </c>
      <c r="Z323" s="57">
        <v>0.5556</v>
      </c>
      <c r="AA323" s="64">
        <f t="shared" si="76"/>
        <v>65189.6118449675</v>
      </c>
    </row>
    <row r="324" customHeight="1" spans="1:27">
      <c r="A324" s="59">
        <v>4252</v>
      </c>
      <c r="B324" s="60">
        <v>0.59</v>
      </c>
      <c r="C324" s="61">
        <v>2.2</v>
      </c>
      <c r="D324" s="61">
        <v>1</v>
      </c>
      <c r="E324" s="61">
        <v>0</v>
      </c>
      <c r="F324" s="52">
        <f t="shared" si="71"/>
        <v>5519.096</v>
      </c>
      <c r="G324" s="62">
        <v>2.35</v>
      </c>
      <c r="H324" s="61">
        <v>0.98</v>
      </c>
      <c r="I324" s="61">
        <v>2.47</v>
      </c>
      <c r="J324" s="55">
        <f t="shared" si="72"/>
        <v>3.4206</v>
      </c>
      <c r="K324" s="62">
        <v>0.9</v>
      </c>
      <c r="L324" s="57">
        <v>0.5</v>
      </c>
      <c r="M324" s="64">
        <f t="shared" si="73"/>
        <v>19964.140414812</v>
      </c>
      <c r="O324" s="59">
        <v>4060</v>
      </c>
      <c r="P324" s="60">
        <v>0.59</v>
      </c>
      <c r="Q324" s="61">
        <v>2.2</v>
      </c>
      <c r="R324" s="61">
        <v>1</v>
      </c>
      <c r="S324" s="61">
        <v>0</v>
      </c>
      <c r="T324" s="52">
        <f t="shared" si="74"/>
        <v>5269.88</v>
      </c>
      <c r="U324" s="62">
        <v>2.51</v>
      </c>
      <c r="V324" s="61">
        <v>0.98</v>
      </c>
      <c r="W324" s="61">
        <v>2.47</v>
      </c>
      <c r="X324" s="55">
        <f t="shared" si="75"/>
        <v>3.4206</v>
      </c>
      <c r="Y324" s="62">
        <v>0.9</v>
      </c>
      <c r="Z324" s="57">
        <v>0.5556</v>
      </c>
      <c r="AA324" s="64">
        <f t="shared" si="76"/>
        <v>22624.6299932534</v>
      </c>
    </row>
    <row r="325" customHeight="1" spans="1:27">
      <c r="A325" s="59">
        <v>4252</v>
      </c>
      <c r="B325" s="60">
        <v>0.8</v>
      </c>
      <c r="C325" s="61">
        <v>2.2</v>
      </c>
      <c r="D325" s="61">
        <v>1</v>
      </c>
      <c r="E325" s="61">
        <v>0</v>
      </c>
      <c r="F325" s="52">
        <f t="shared" si="71"/>
        <v>7483.52</v>
      </c>
      <c r="G325" s="62">
        <v>2.35</v>
      </c>
      <c r="H325" s="61">
        <v>0.98</v>
      </c>
      <c r="I325" s="61">
        <v>2.47</v>
      </c>
      <c r="J325" s="55">
        <f t="shared" si="72"/>
        <v>3.4206</v>
      </c>
      <c r="K325" s="62">
        <v>0.9</v>
      </c>
      <c r="L325" s="57">
        <v>0.5</v>
      </c>
      <c r="M325" s="64">
        <f t="shared" si="73"/>
        <v>27070.02090144</v>
      </c>
      <c r="O325" s="59">
        <v>4060</v>
      </c>
      <c r="P325" s="60">
        <v>0.8</v>
      </c>
      <c r="Q325" s="61">
        <v>2.2</v>
      </c>
      <c r="R325" s="61">
        <v>1</v>
      </c>
      <c r="S325" s="61">
        <v>0</v>
      </c>
      <c r="T325" s="52">
        <f t="shared" si="74"/>
        <v>7145.6</v>
      </c>
      <c r="U325" s="62">
        <v>2.51</v>
      </c>
      <c r="V325" s="61">
        <v>0.98</v>
      </c>
      <c r="W325" s="61">
        <v>2.47</v>
      </c>
      <c r="X325" s="55">
        <f t="shared" si="75"/>
        <v>3.4206</v>
      </c>
      <c r="Y325" s="62">
        <v>0.9</v>
      </c>
      <c r="Z325" s="57">
        <v>0.5556</v>
      </c>
      <c r="AA325" s="64">
        <f t="shared" si="76"/>
        <v>30677.4643976317</v>
      </c>
    </row>
    <row r="326" customHeight="1" spans="1:27">
      <c r="A326" s="59">
        <v>4252</v>
      </c>
      <c r="B326" s="60">
        <v>0.74</v>
      </c>
      <c r="C326" s="61">
        <v>2.2</v>
      </c>
      <c r="D326" s="61">
        <v>1</v>
      </c>
      <c r="E326" s="61">
        <v>0</v>
      </c>
      <c r="F326" s="52">
        <f t="shared" si="71"/>
        <v>6922.256</v>
      </c>
      <c r="G326" s="62">
        <v>2.35</v>
      </c>
      <c r="H326" s="61">
        <v>0.98</v>
      </c>
      <c r="I326" s="61">
        <v>2.47</v>
      </c>
      <c r="J326" s="55">
        <f t="shared" si="72"/>
        <v>3.4206</v>
      </c>
      <c r="K326" s="62">
        <v>0.9</v>
      </c>
      <c r="L326" s="57">
        <v>0.5</v>
      </c>
      <c r="M326" s="64">
        <f t="shared" si="73"/>
        <v>25039.769333832</v>
      </c>
      <c r="O326" s="59">
        <v>4060</v>
      </c>
      <c r="P326" s="60">
        <v>0.74</v>
      </c>
      <c r="Q326" s="61">
        <v>2.2</v>
      </c>
      <c r="R326" s="61">
        <v>1</v>
      </c>
      <c r="S326" s="61">
        <v>0</v>
      </c>
      <c r="T326" s="52">
        <f t="shared" si="74"/>
        <v>6609.68</v>
      </c>
      <c r="U326" s="62">
        <v>2.51</v>
      </c>
      <c r="V326" s="61">
        <v>0.98</v>
      </c>
      <c r="W326" s="61">
        <v>2.47</v>
      </c>
      <c r="X326" s="55">
        <f t="shared" si="75"/>
        <v>3.4206</v>
      </c>
      <c r="Y326" s="62">
        <v>0.9</v>
      </c>
      <c r="Z326" s="57">
        <v>0.5556</v>
      </c>
      <c r="AA326" s="64">
        <f t="shared" si="76"/>
        <v>28376.6545678094</v>
      </c>
    </row>
    <row r="327" customHeight="1" spans="1:27">
      <c r="A327" s="59">
        <v>4252</v>
      </c>
      <c r="B327" s="60">
        <v>0.92</v>
      </c>
      <c r="C327" s="61">
        <v>2.2</v>
      </c>
      <c r="D327" s="61">
        <v>1</v>
      </c>
      <c r="E327" s="61">
        <v>0</v>
      </c>
      <c r="F327" s="52">
        <f t="shared" si="71"/>
        <v>8606.048</v>
      </c>
      <c r="G327" s="62">
        <v>2.35</v>
      </c>
      <c r="H327" s="61">
        <v>0.98</v>
      </c>
      <c r="I327" s="61">
        <v>2.47</v>
      </c>
      <c r="J327" s="55">
        <f t="shared" si="72"/>
        <v>3.4206</v>
      </c>
      <c r="K327" s="62">
        <v>0.9</v>
      </c>
      <c r="L327" s="57">
        <v>0.5</v>
      </c>
      <c r="M327" s="64">
        <f t="shared" si="73"/>
        <v>31130.524036656</v>
      </c>
      <c r="O327" s="59">
        <v>4060</v>
      </c>
      <c r="P327" s="60">
        <v>0.92</v>
      </c>
      <c r="Q327" s="61">
        <v>2.2</v>
      </c>
      <c r="R327" s="61">
        <v>1</v>
      </c>
      <c r="S327" s="61">
        <v>0</v>
      </c>
      <c r="T327" s="52">
        <f t="shared" si="74"/>
        <v>8217.44</v>
      </c>
      <c r="U327" s="62">
        <v>2.51</v>
      </c>
      <c r="V327" s="61">
        <v>0.98</v>
      </c>
      <c r="W327" s="61">
        <v>2.47</v>
      </c>
      <c r="X327" s="55">
        <f t="shared" si="75"/>
        <v>3.4206</v>
      </c>
      <c r="Y327" s="62">
        <v>0.9</v>
      </c>
      <c r="Z327" s="57">
        <v>0.5556</v>
      </c>
      <c r="AA327" s="64">
        <f t="shared" si="76"/>
        <v>35279.0840572765</v>
      </c>
    </row>
    <row r="328" customHeight="1" spans="1:27">
      <c r="A328" s="59">
        <v>4252</v>
      </c>
      <c r="B328" s="65">
        <v>1.7</v>
      </c>
      <c r="C328" s="61">
        <v>2.2</v>
      </c>
      <c r="D328" s="61">
        <v>1</v>
      </c>
      <c r="E328" s="61">
        <v>0</v>
      </c>
      <c r="F328" s="52">
        <f t="shared" si="71"/>
        <v>15902.48</v>
      </c>
      <c r="G328" s="62">
        <v>2.35</v>
      </c>
      <c r="H328" s="61">
        <v>0.98</v>
      </c>
      <c r="I328" s="61">
        <v>2.47</v>
      </c>
      <c r="J328" s="55">
        <f t="shared" si="72"/>
        <v>3.4206</v>
      </c>
      <c r="K328" s="62">
        <v>0.9</v>
      </c>
      <c r="L328" s="57">
        <v>0.5</v>
      </c>
      <c r="M328" s="64">
        <f t="shared" si="73"/>
        <v>57523.79441556</v>
      </c>
      <c r="O328" s="59">
        <v>4060</v>
      </c>
      <c r="P328" s="65">
        <v>1.7</v>
      </c>
      <c r="Q328" s="61">
        <v>2.2</v>
      </c>
      <c r="R328" s="61">
        <v>1</v>
      </c>
      <c r="S328" s="61">
        <v>0</v>
      </c>
      <c r="T328" s="52">
        <f t="shared" si="74"/>
        <v>15184.4</v>
      </c>
      <c r="U328" s="62">
        <v>2.51</v>
      </c>
      <c r="V328" s="61">
        <v>0.98</v>
      </c>
      <c r="W328" s="61">
        <v>2.47</v>
      </c>
      <c r="X328" s="55">
        <f t="shared" si="75"/>
        <v>3.4206</v>
      </c>
      <c r="Y328" s="62">
        <v>0.9</v>
      </c>
      <c r="Z328" s="57">
        <v>0.5556</v>
      </c>
      <c r="AA328" s="64">
        <f t="shared" si="76"/>
        <v>65189.6118449675</v>
      </c>
    </row>
    <row r="329" customHeight="1" spans="1:27">
      <c r="A329" s="66">
        <v>2758</v>
      </c>
      <c r="B329" s="60">
        <v>0.59</v>
      </c>
      <c r="C329" s="61">
        <v>2.2</v>
      </c>
      <c r="D329" s="61">
        <v>1</v>
      </c>
      <c r="E329" s="61">
        <v>0</v>
      </c>
      <c r="F329" s="52">
        <f t="shared" si="71"/>
        <v>3579.884</v>
      </c>
      <c r="G329" s="62">
        <v>2.35</v>
      </c>
      <c r="H329" s="61">
        <v>0.98</v>
      </c>
      <c r="I329" s="61">
        <v>2.47</v>
      </c>
      <c r="J329" s="55">
        <f t="shared" si="72"/>
        <v>3.4206</v>
      </c>
      <c r="K329" s="62">
        <v>0.9</v>
      </c>
      <c r="L329" s="57">
        <v>0.5</v>
      </c>
      <c r="M329" s="64">
        <f t="shared" si="73"/>
        <v>12949.458904998</v>
      </c>
      <c r="O329" s="66">
        <v>2758</v>
      </c>
      <c r="P329" s="60">
        <v>0.59</v>
      </c>
      <c r="Q329" s="61">
        <v>2.2</v>
      </c>
      <c r="R329" s="61">
        <v>1</v>
      </c>
      <c r="S329" s="61">
        <v>0</v>
      </c>
      <c r="T329" s="52">
        <f t="shared" si="74"/>
        <v>3579.884</v>
      </c>
      <c r="U329" s="62">
        <v>2.51</v>
      </c>
      <c r="V329" s="61">
        <v>0.98</v>
      </c>
      <c r="W329" s="61">
        <v>2.47</v>
      </c>
      <c r="X329" s="55">
        <f t="shared" si="75"/>
        <v>3.4206</v>
      </c>
      <c r="Y329" s="62">
        <v>0.9</v>
      </c>
      <c r="Z329" s="57">
        <v>0.5556</v>
      </c>
      <c r="AA329" s="64">
        <f t="shared" si="76"/>
        <v>15369.1452023135</v>
      </c>
    </row>
    <row r="330" customHeight="1" spans="1:27">
      <c r="A330" s="66">
        <v>2758</v>
      </c>
      <c r="B330" s="51">
        <v>3.27</v>
      </c>
      <c r="C330" s="61">
        <v>1</v>
      </c>
      <c r="D330" s="61">
        <v>1</v>
      </c>
      <c r="E330" s="61">
        <v>0</v>
      </c>
      <c r="F330" s="52">
        <f t="shared" si="71"/>
        <v>9018.66</v>
      </c>
      <c r="G330" s="62">
        <v>2.05</v>
      </c>
      <c r="H330" s="61">
        <v>0.98</v>
      </c>
      <c r="I330" s="61">
        <v>2.47</v>
      </c>
      <c r="J330" s="55">
        <f t="shared" si="72"/>
        <v>3.4206</v>
      </c>
      <c r="K330" s="62">
        <v>0.9</v>
      </c>
      <c r="L330" s="57">
        <v>0.5</v>
      </c>
      <c r="M330" s="64">
        <f t="shared" si="73"/>
        <v>28458.41319531</v>
      </c>
      <c r="O330" s="66">
        <v>2758</v>
      </c>
      <c r="P330" s="51">
        <v>3.27</v>
      </c>
      <c r="Q330" s="61">
        <v>1</v>
      </c>
      <c r="R330" s="61">
        <v>1</v>
      </c>
      <c r="S330" s="61">
        <v>0</v>
      </c>
      <c r="T330" s="52">
        <f t="shared" si="74"/>
        <v>9018.66</v>
      </c>
      <c r="U330" s="62">
        <v>2.21</v>
      </c>
      <c r="V330" s="61">
        <v>0.98</v>
      </c>
      <c r="W330" s="61">
        <v>2.47</v>
      </c>
      <c r="X330" s="55">
        <f t="shared" si="75"/>
        <v>3.4206</v>
      </c>
      <c r="Y330" s="62">
        <v>0.9</v>
      </c>
      <c r="Z330" s="57">
        <v>0.5556</v>
      </c>
      <c r="AA330" s="64">
        <f t="shared" si="76"/>
        <v>34091.1244493702</v>
      </c>
    </row>
    <row r="331" customHeight="1" spans="1:27">
      <c r="A331" s="67">
        <f>SUM(M318:M330)</f>
        <v>439921.645711848</v>
      </c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9"/>
      <c r="O331" s="67">
        <f>SUM(AA318:AA330)</f>
        <v>501081.350641819</v>
      </c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9"/>
    </row>
    <row r="332" customHeight="1" spans="1:27">
      <c r="A332" s="67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9"/>
      <c r="O332" s="67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9"/>
    </row>
    <row r="333" customHeight="1" spans="1:27">
      <c r="A333" s="70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2"/>
      <c r="O333" s="70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2"/>
    </row>
    <row r="334" customHeight="1" spans="1:27">
      <c r="A334" s="35" t="s">
        <v>33</v>
      </c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7"/>
      <c r="O334" s="35" t="s">
        <v>33</v>
      </c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7"/>
    </row>
    <row r="335" customHeight="1" spans="1:27">
      <c r="A335" s="38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40"/>
      <c r="O335" s="38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40"/>
    </row>
    <row r="336" customHeight="1" spans="1:27">
      <c r="A336" s="41" t="s">
        <v>10</v>
      </c>
      <c r="B336" s="42"/>
      <c r="C336" s="42"/>
      <c r="D336" s="42"/>
      <c r="E336" s="42"/>
      <c r="F336" s="43"/>
      <c r="G336" s="44" t="s">
        <v>11</v>
      </c>
      <c r="H336" s="45"/>
      <c r="I336" s="45"/>
      <c r="J336" s="46"/>
      <c r="K336" s="47" t="s">
        <v>12</v>
      </c>
      <c r="L336" s="48"/>
      <c r="M336" s="49" t="s">
        <v>13</v>
      </c>
      <c r="O336" s="41" t="s">
        <v>10</v>
      </c>
      <c r="P336" s="42"/>
      <c r="Q336" s="42"/>
      <c r="R336" s="42"/>
      <c r="S336" s="42"/>
      <c r="T336" s="43"/>
      <c r="U336" s="44" t="s">
        <v>11</v>
      </c>
      <c r="V336" s="45"/>
      <c r="W336" s="45"/>
      <c r="X336" s="46"/>
      <c r="Y336" s="47" t="s">
        <v>12</v>
      </c>
      <c r="Z336" s="48"/>
      <c r="AA336" s="49" t="s">
        <v>13</v>
      </c>
    </row>
    <row r="337" customHeight="1" spans="1:27">
      <c r="A337" s="50" t="s">
        <v>14</v>
      </c>
      <c r="B337" s="51" t="s">
        <v>15</v>
      </c>
      <c r="C337" s="51" t="s">
        <v>16</v>
      </c>
      <c r="D337" s="51" t="s">
        <v>17</v>
      </c>
      <c r="E337" s="51" t="s">
        <v>18</v>
      </c>
      <c r="F337" s="52" t="s">
        <v>10</v>
      </c>
      <c r="G337" s="53" t="s">
        <v>19</v>
      </c>
      <c r="H337" s="54" t="s">
        <v>20</v>
      </c>
      <c r="I337" s="54" t="s">
        <v>21</v>
      </c>
      <c r="J337" s="55" t="s">
        <v>22</v>
      </c>
      <c r="K337" s="56" t="s">
        <v>23</v>
      </c>
      <c r="L337" s="57" t="s">
        <v>24</v>
      </c>
      <c r="M337" s="58"/>
      <c r="O337" s="50" t="s">
        <v>14</v>
      </c>
      <c r="P337" s="51" t="s">
        <v>15</v>
      </c>
      <c r="Q337" s="51" t="s">
        <v>16</v>
      </c>
      <c r="R337" s="51" t="s">
        <v>17</v>
      </c>
      <c r="S337" s="51" t="s">
        <v>18</v>
      </c>
      <c r="T337" s="52" t="s">
        <v>10</v>
      </c>
      <c r="U337" s="53" t="s">
        <v>19</v>
      </c>
      <c r="V337" s="54" t="s">
        <v>20</v>
      </c>
      <c r="W337" s="54" t="s">
        <v>21</v>
      </c>
      <c r="X337" s="55" t="s">
        <v>22</v>
      </c>
      <c r="Y337" s="56" t="s">
        <v>23</v>
      </c>
      <c r="Z337" s="57" t="s">
        <v>24</v>
      </c>
      <c r="AA337" s="58"/>
    </row>
    <row r="338" customHeight="1" spans="1:27">
      <c r="A338" s="66">
        <v>3534</v>
      </c>
      <c r="B338" s="61">
        <v>2.3</v>
      </c>
      <c r="C338" s="61">
        <v>1</v>
      </c>
      <c r="D338" s="61">
        <v>1</v>
      </c>
      <c r="E338" s="61">
        <v>0</v>
      </c>
      <c r="F338" s="52">
        <f t="shared" ref="F338:F360" si="77">A338*B338*C338*D338+E338</f>
        <v>8128.2</v>
      </c>
      <c r="G338" s="62">
        <v>1.77</v>
      </c>
      <c r="H338" s="61">
        <v>0.76</v>
      </c>
      <c r="I338" s="61">
        <v>1.54</v>
      </c>
      <c r="J338" s="55">
        <f t="shared" ref="J338:J360" si="78">H338*I338+1</f>
        <v>2.1704</v>
      </c>
      <c r="K338" s="62">
        <v>1.15</v>
      </c>
      <c r="L338" s="57">
        <v>0.5</v>
      </c>
      <c r="M338" s="64">
        <f t="shared" ref="M338:M360" si="79">F338*G338*J338*K338*L338</f>
        <v>17954.58093372</v>
      </c>
      <c r="O338" s="66">
        <v>4490</v>
      </c>
      <c r="P338" s="61">
        <v>2.3</v>
      </c>
      <c r="Q338" s="61">
        <v>1</v>
      </c>
      <c r="R338" s="61">
        <v>1</v>
      </c>
      <c r="S338" s="61">
        <v>0</v>
      </c>
      <c r="T338" s="52">
        <f t="shared" ref="T338:T343" si="80">O338*P338*Q338*R338+S338</f>
        <v>10327</v>
      </c>
      <c r="U338" s="62">
        <v>1.77</v>
      </c>
      <c r="V338" s="61">
        <v>0.96</v>
      </c>
      <c r="W338" s="61">
        <v>1.94</v>
      </c>
      <c r="X338" s="55">
        <f t="shared" ref="X338:X343" si="81">V338*W338+1</f>
        <v>2.8624</v>
      </c>
      <c r="Y338" s="62">
        <v>1.15</v>
      </c>
      <c r="Z338" s="57">
        <v>0.5</v>
      </c>
      <c r="AA338" s="64">
        <f t="shared" ref="AA338:AA343" si="82">T338*U338*X338*Y338*Z338</f>
        <v>30084.6948852</v>
      </c>
    </row>
    <row r="339" customHeight="1" spans="1:27">
      <c r="A339" s="66">
        <v>3534</v>
      </c>
      <c r="B339" s="61">
        <v>2.3</v>
      </c>
      <c r="C339" s="61">
        <v>1</v>
      </c>
      <c r="D339" s="61">
        <v>1</v>
      </c>
      <c r="E339" s="61">
        <v>0</v>
      </c>
      <c r="F339" s="52">
        <f t="shared" si="77"/>
        <v>8128.2</v>
      </c>
      <c r="G339" s="62">
        <v>1.77</v>
      </c>
      <c r="H339" s="61">
        <v>0.76</v>
      </c>
      <c r="I339" s="61">
        <v>1.54</v>
      </c>
      <c r="J339" s="55">
        <f t="shared" si="78"/>
        <v>2.1704</v>
      </c>
      <c r="K339" s="62">
        <v>1.15</v>
      </c>
      <c r="L339" s="57">
        <v>0.5</v>
      </c>
      <c r="M339" s="64">
        <f t="shared" si="79"/>
        <v>17954.58093372</v>
      </c>
      <c r="O339" s="66">
        <v>4490</v>
      </c>
      <c r="P339" s="61">
        <v>2.3</v>
      </c>
      <c r="Q339" s="61">
        <v>1</v>
      </c>
      <c r="R339" s="61">
        <v>1</v>
      </c>
      <c r="S339" s="61">
        <v>0</v>
      </c>
      <c r="T339" s="52">
        <f t="shared" si="80"/>
        <v>10327</v>
      </c>
      <c r="U339" s="62">
        <v>1.77</v>
      </c>
      <c r="V339" s="61">
        <v>0.96</v>
      </c>
      <c r="W339" s="61">
        <v>1.94</v>
      </c>
      <c r="X339" s="55">
        <f t="shared" si="81"/>
        <v>2.8624</v>
      </c>
      <c r="Y339" s="62">
        <v>1.15</v>
      </c>
      <c r="Z339" s="57">
        <v>0.5</v>
      </c>
      <c r="AA339" s="64">
        <f t="shared" si="82"/>
        <v>30084.6948852</v>
      </c>
    </row>
    <row r="340" customHeight="1" spans="1:27">
      <c r="A340" s="66">
        <v>3534</v>
      </c>
      <c r="B340" s="61">
        <v>2.3</v>
      </c>
      <c r="C340" s="61">
        <v>1</v>
      </c>
      <c r="D340" s="61">
        <v>1</v>
      </c>
      <c r="E340" s="61">
        <v>0</v>
      </c>
      <c r="F340" s="52">
        <f t="shared" si="77"/>
        <v>8128.2</v>
      </c>
      <c r="G340" s="62">
        <v>1.77</v>
      </c>
      <c r="H340" s="61">
        <v>0.76</v>
      </c>
      <c r="I340" s="61">
        <v>1.54</v>
      </c>
      <c r="J340" s="55">
        <f t="shared" si="78"/>
        <v>2.1704</v>
      </c>
      <c r="K340" s="62">
        <v>1.15</v>
      </c>
      <c r="L340" s="57">
        <v>0.5</v>
      </c>
      <c r="M340" s="64">
        <f t="shared" si="79"/>
        <v>17954.58093372</v>
      </c>
      <c r="O340" s="66">
        <v>4490</v>
      </c>
      <c r="P340" s="61">
        <v>2.3</v>
      </c>
      <c r="Q340" s="61">
        <v>1</v>
      </c>
      <c r="R340" s="61">
        <v>1</v>
      </c>
      <c r="S340" s="61">
        <v>0</v>
      </c>
      <c r="T340" s="52">
        <f t="shared" si="80"/>
        <v>10327</v>
      </c>
      <c r="U340" s="62">
        <v>1.77</v>
      </c>
      <c r="V340" s="61">
        <v>0.96</v>
      </c>
      <c r="W340" s="61">
        <v>1.94</v>
      </c>
      <c r="X340" s="55">
        <f t="shared" si="81"/>
        <v>2.8624</v>
      </c>
      <c r="Y340" s="62">
        <v>1.15</v>
      </c>
      <c r="Z340" s="57">
        <v>0.5</v>
      </c>
      <c r="AA340" s="64">
        <f t="shared" si="82"/>
        <v>30084.6948852</v>
      </c>
    </row>
    <row r="341" customHeight="1" spans="1:27">
      <c r="A341" s="66">
        <v>3534</v>
      </c>
      <c r="B341" s="61">
        <v>2.3</v>
      </c>
      <c r="C341" s="61">
        <v>1</v>
      </c>
      <c r="D341" s="61">
        <v>1</v>
      </c>
      <c r="E341" s="61">
        <v>0</v>
      </c>
      <c r="F341" s="52">
        <f t="shared" si="77"/>
        <v>8128.2</v>
      </c>
      <c r="G341" s="62">
        <v>1.77</v>
      </c>
      <c r="H341" s="61">
        <v>0.76</v>
      </c>
      <c r="I341" s="61">
        <v>1.54</v>
      </c>
      <c r="J341" s="55">
        <f t="shared" si="78"/>
        <v>2.1704</v>
      </c>
      <c r="K341" s="62">
        <v>0.9</v>
      </c>
      <c r="L341" s="57">
        <v>0.5</v>
      </c>
      <c r="M341" s="64">
        <f t="shared" si="79"/>
        <v>14051.41116552</v>
      </c>
      <c r="O341" s="66">
        <v>4490</v>
      </c>
      <c r="P341" s="61">
        <v>2.3</v>
      </c>
      <c r="Q341" s="61">
        <v>1</v>
      </c>
      <c r="R341" s="61">
        <v>1</v>
      </c>
      <c r="S341" s="61">
        <v>0</v>
      </c>
      <c r="T341" s="52">
        <f t="shared" si="80"/>
        <v>10327</v>
      </c>
      <c r="U341" s="62">
        <v>1.77</v>
      </c>
      <c r="V341" s="61">
        <v>0.96</v>
      </c>
      <c r="W341" s="61">
        <v>1.94</v>
      </c>
      <c r="X341" s="55">
        <f t="shared" si="81"/>
        <v>2.8624</v>
      </c>
      <c r="Y341" s="62">
        <v>0.9</v>
      </c>
      <c r="Z341" s="57">
        <v>0.5</v>
      </c>
      <c r="AA341" s="64">
        <f t="shared" si="82"/>
        <v>23544.5438232</v>
      </c>
    </row>
    <row r="342" customHeight="1" spans="1:27">
      <c r="A342" s="66">
        <v>3534</v>
      </c>
      <c r="B342" s="61">
        <v>2.3</v>
      </c>
      <c r="C342" s="61">
        <v>1</v>
      </c>
      <c r="D342" s="61">
        <v>1</v>
      </c>
      <c r="E342" s="61">
        <v>0</v>
      </c>
      <c r="F342" s="52">
        <f t="shared" si="77"/>
        <v>8128.2</v>
      </c>
      <c r="G342" s="62">
        <v>1.77</v>
      </c>
      <c r="H342" s="61">
        <v>0.76</v>
      </c>
      <c r="I342" s="61">
        <v>1.54</v>
      </c>
      <c r="J342" s="55">
        <f t="shared" si="78"/>
        <v>2.1704</v>
      </c>
      <c r="K342" s="62">
        <v>0.9</v>
      </c>
      <c r="L342" s="57">
        <v>0.5</v>
      </c>
      <c r="M342" s="64">
        <f t="shared" si="79"/>
        <v>14051.41116552</v>
      </c>
      <c r="O342" s="66">
        <v>4490</v>
      </c>
      <c r="P342" s="61">
        <v>2.3</v>
      </c>
      <c r="Q342" s="61">
        <v>1</v>
      </c>
      <c r="R342" s="61">
        <v>1</v>
      </c>
      <c r="S342" s="61">
        <v>0</v>
      </c>
      <c r="T342" s="52">
        <f t="shared" si="80"/>
        <v>10327</v>
      </c>
      <c r="U342" s="62">
        <v>1.77</v>
      </c>
      <c r="V342" s="61">
        <v>0.96</v>
      </c>
      <c r="W342" s="61">
        <v>1.94</v>
      </c>
      <c r="X342" s="55">
        <f t="shared" si="81"/>
        <v>2.8624</v>
      </c>
      <c r="Y342" s="62">
        <v>0.9</v>
      </c>
      <c r="Z342" s="57">
        <v>0.5</v>
      </c>
      <c r="AA342" s="64">
        <f t="shared" si="82"/>
        <v>23544.5438232</v>
      </c>
    </row>
    <row r="343" customHeight="1" spans="1:27">
      <c r="A343" s="66">
        <v>3534</v>
      </c>
      <c r="B343" s="61">
        <v>0</v>
      </c>
      <c r="C343" s="61">
        <v>1</v>
      </c>
      <c r="D343" s="61">
        <v>1</v>
      </c>
      <c r="E343" s="61">
        <v>0</v>
      </c>
      <c r="F343" s="52">
        <f t="shared" si="77"/>
        <v>0</v>
      </c>
      <c r="G343" s="62">
        <v>1.77</v>
      </c>
      <c r="H343" s="61">
        <v>0.76</v>
      </c>
      <c r="I343" s="61">
        <v>1.54</v>
      </c>
      <c r="J343" s="55">
        <f t="shared" si="78"/>
        <v>2.1704</v>
      </c>
      <c r="K343" s="62">
        <v>0.9</v>
      </c>
      <c r="L343" s="57">
        <v>0.5</v>
      </c>
      <c r="M343" s="64">
        <f t="shared" si="79"/>
        <v>0</v>
      </c>
      <c r="O343" s="66">
        <v>5600</v>
      </c>
      <c r="P343" s="61">
        <v>13.88</v>
      </c>
      <c r="Q343" s="61">
        <v>1</v>
      </c>
      <c r="R343" s="61">
        <v>1</v>
      </c>
      <c r="S343" s="61">
        <v>0</v>
      </c>
      <c r="T343" s="52">
        <f t="shared" si="80"/>
        <v>77728</v>
      </c>
      <c r="U343" s="62">
        <v>2.09</v>
      </c>
      <c r="V343" s="61">
        <v>0.96</v>
      </c>
      <c r="W343" s="61">
        <v>1.94</v>
      </c>
      <c r="X343" s="55">
        <f t="shared" si="81"/>
        <v>2.8624</v>
      </c>
      <c r="Y343" s="62">
        <v>1.15</v>
      </c>
      <c r="Z343" s="57">
        <v>0.5556</v>
      </c>
      <c r="AA343" s="64">
        <f t="shared" si="82"/>
        <v>297107.886438021</v>
      </c>
    </row>
    <row r="344" customHeight="1" spans="1:27">
      <c r="A344" s="67">
        <f>SUM(M338:M343)</f>
        <v>81966.5651322</v>
      </c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9"/>
      <c r="O344" s="67">
        <f>SUM(AA338:AA343)</f>
        <v>434451.058740021</v>
      </c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9"/>
    </row>
    <row r="345" customHeight="1" spans="1:27">
      <c r="A345" s="67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9"/>
      <c r="O345" s="67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9"/>
    </row>
    <row r="346" customHeight="1" spans="1:27">
      <c r="A346" s="70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2"/>
      <c r="O346" s="70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2"/>
    </row>
    <row r="347" customHeight="1" spans="1:27">
      <c r="A347" s="35" t="s">
        <v>8</v>
      </c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7"/>
      <c r="O347" s="35" t="s">
        <v>8</v>
      </c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7"/>
    </row>
    <row r="348" customHeight="1" spans="1:27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40"/>
      <c r="O348" s="38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40"/>
    </row>
    <row r="349" customHeight="1" spans="1:27">
      <c r="A349" s="41" t="s">
        <v>10</v>
      </c>
      <c r="B349" s="42"/>
      <c r="C349" s="42"/>
      <c r="D349" s="42"/>
      <c r="E349" s="42"/>
      <c r="F349" s="43"/>
      <c r="G349" s="44" t="s">
        <v>11</v>
      </c>
      <c r="H349" s="45"/>
      <c r="I349" s="45"/>
      <c r="J349" s="46"/>
      <c r="K349" s="47" t="s">
        <v>12</v>
      </c>
      <c r="L349" s="48"/>
      <c r="M349" s="49" t="s">
        <v>13</v>
      </c>
      <c r="O349" s="41" t="s">
        <v>10</v>
      </c>
      <c r="P349" s="42"/>
      <c r="Q349" s="42"/>
      <c r="R349" s="42"/>
      <c r="S349" s="42"/>
      <c r="T349" s="43"/>
      <c r="U349" s="44" t="s">
        <v>11</v>
      </c>
      <c r="V349" s="45"/>
      <c r="W349" s="45"/>
      <c r="X349" s="46"/>
      <c r="Y349" s="47" t="s">
        <v>12</v>
      </c>
      <c r="Z349" s="48"/>
      <c r="AA349" s="49" t="s">
        <v>13</v>
      </c>
    </row>
    <row r="350" customHeight="1" spans="1:27">
      <c r="A350" s="50" t="s">
        <v>14</v>
      </c>
      <c r="B350" s="51" t="s">
        <v>15</v>
      </c>
      <c r="C350" s="51" t="s">
        <v>16</v>
      </c>
      <c r="D350" s="51" t="s">
        <v>17</v>
      </c>
      <c r="E350" s="51" t="s">
        <v>18</v>
      </c>
      <c r="F350" s="52" t="s">
        <v>10</v>
      </c>
      <c r="G350" s="53" t="s">
        <v>19</v>
      </c>
      <c r="H350" s="54" t="s">
        <v>20</v>
      </c>
      <c r="I350" s="54" t="s">
        <v>21</v>
      </c>
      <c r="J350" s="55" t="s">
        <v>22</v>
      </c>
      <c r="K350" s="56" t="s">
        <v>23</v>
      </c>
      <c r="L350" s="57" t="s">
        <v>24</v>
      </c>
      <c r="M350" s="58"/>
      <c r="O350" s="50" t="s">
        <v>14</v>
      </c>
      <c r="P350" s="51" t="s">
        <v>15</v>
      </c>
      <c r="Q350" s="51" t="s">
        <v>16</v>
      </c>
      <c r="R350" s="51" t="s">
        <v>17</v>
      </c>
      <c r="S350" s="51" t="s">
        <v>18</v>
      </c>
      <c r="T350" s="52" t="s">
        <v>10</v>
      </c>
      <c r="U350" s="53" t="s">
        <v>19</v>
      </c>
      <c r="V350" s="54" t="s">
        <v>20</v>
      </c>
      <c r="W350" s="54" t="s">
        <v>21</v>
      </c>
      <c r="X350" s="55" t="s">
        <v>22</v>
      </c>
      <c r="Y350" s="56" t="s">
        <v>23</v>
      </c>
      <c r="Z350" s="57" t="s">
        <v>24</v>
      </c>
      <c r="AA350" s="58"/>
    </row>
    <row r="351" customHeight="1" spans="1:27">
      <c r="A351" s="66">
        <v>2556</v>
      </c>
      <c r="B351" s="61">
        <v>4.97</v>
      </c>
      <c r="C351" s="61">
        <v>1</v>
      </c>
      <c r="D351" s="61">
        <v>1</v>
      </c>
      <c r="E351" s="61">
        <v>0</v>
      </c>
      <c r="F351" s="52">
        <f t="shared" ref="F351:F371" si="83">A351*B351*C351*D351+E351</f>
        <v>12703.32</v>
      </c>
      <c r="G351" s="62">
        <v>1.15</v>
      </c>
      <c r="H351" s="61">
        <v>0.76</v>
      </c>
      <c r="I351" s="61">
        <v>1.54</v>
      </c>
      <c r="J351" s="55">
        <f t="shared" ref="J351:J371" si="84">H351*I351+1</f>
        <v>2.1704</v>
      </c>
      <c r="K351" s="62">
        <v>0.9</v>
      </c>
      <c r="L351" s="57">
        <v>0.5</v>
      </c>
      <c r="M351" s="64">
        <f t="shared" ref="M351:M371" si="85">F351*G351*J351*K351*L351</f>
        <v>14268.14036424</v>
      </c>
      <c r="O351" s="66">
        <v>2556</v>
      </c>
      <c r="P351" s="61">
        <v>4.97</v>
      </c>
      <c r="Q351" s="61">
        <v>1</v>
      </c>
      <c r="R351" s="61">
        <v>1</v>
      </c>
      <c r="S351" s="61">
        <v>0</v>
      </c>
      <c r="T351" s="52">
        <f t="shared" ref="T351:T371" si="86">O351*P351*Q351*R351+S351</f>
        <v>12703.32</v>
      </c>
      <c r="U351" s="62">
        <v>1.15</v>
      </c>
      <c r="V351" s="61">
        <v>0.76</v>
      </c>
      <c r="W351" s="61">
        <v>1.54</v>
      </c>
      <c r="X351" s="55">
        <f t="shared" ref="X351:X371" si="87">V351*W351+1</f>
        <v>2.1704</v>
      </c>
      <c r="Y351" s="62">
        <v>0.9</v>
      </c>
      <c r="Z351" s="57">
        <v>0.5556</v>
      </c>
      <c r="AA351" s="64">
        <f t="shared" ref="AA351:AA371" si="88">T351*U351*X351*Y351*Z351</f>
        <v>15854.7575727435</v>
      </c>
    </row>
    <row r="352" customHeight="1" spans="1:27">
      <c r="A352" s="66">
        <v>2556</v>
      </c>
      <c r="B352" s="61">
        <f t="shared" ref="B352:B371" si="89">0.677+0.338</f>
        <v>1.015</v>
      </c>
      <c r="C352" s="61">
        <v>1.35</v>
      </c>
      <c r="D352" s="61">
        <v>1</v>
      </c>
      <c r="E352" s="61">
        <v>0</v>
      </c>
      <c r="F352" s="52">
        <f t="shared" si="83"/>
        <v>3502.359</v>
      </c>
      <c r="G352" s="62">
        <v>1.15</v>
      </c>
      <c r="H352" s="61">
        <v>0.76</v>
      </c>
      <c r="I352" s="61">
        <v>1.54</v>
      </c>
      <c r="J352" s="55">
        <f t="shared" si="84"/>
        <v>2.1704</v>
      </c>
      <c r="K352" s="62">
        <v>0.9</v>
      </c>
      <c r="L352" s="57">
        <v>0.5</v>
      </c>
      <c r="M352" s="64">
        <f t="shared" si="85"/>
        <v>3933.786586338</v>
      </c>
      <c r="O352" s="66">
        <v>2556</v>
      </c>
      <c r="P352" s="61">
        <f t="shared" ref="P352:P371" si="90">0.677+0.338</f>
        <v>1.015</v>
      </c>
      <c r="Q352" s="61">
        <v>1.35</v>
      </c>
      <c r="R352" s="61">
        <v>1</v>
      </c>
      <c r="S352" s="61">
        <v>0</v>
      </c>
      <c r="T352" s="52">
        <f t="shared" si="86"/>
        <v>3502.359</v>
      </c>
      <c r="U352" s="62">
        <v>1.15</v>
      </c>
      <c r="V352" s="61">
        <v>0.76</v>
      </c>
      <c r="W352" s="61">
        <v>1.54</v>
      </c>
      <c r="X352" s="55">
        <f t="shared" si="87"/>
        <v>2.1704</v>
      </c>
      <c r="Y352" s="62">
        <v>0.9</v>
      </c>
      <c r="Z352" s="57">
        <v>0.5556</v>
      </c>
      <c r="AA352" s="64">
        <f t="shared" si="88"/>
        <v>4371.22365473879</v>
      </c>
    </row>
    <row r="353" customHeight="1" spans="1:27">
      <c r="A353" s="66">
        <v>2556</v>
      </c>
      <c r="B353" s="61">
        <f t="shared" si="89"/>
        <v>1.015</v>
      </c>
      <c r="C353" s="61">
        <v>1.35</v>
      </c>
      <c r="D353" s="61">
        <v>1</v>
      </c>
      <c r="E353" s="61">
        <v>0</v>
      </c>
      <c r="F353" s="52">
        <f t="shared" si="83"/>
        <v>3502.359</v>
      </c>
      <c r="G353" s="62">
        <v>1.15</v>
      </c>
      <c r="H353" s="61">
        <v>0.76</v>
      </c>
      <c r="I353" s="61">
        <v>1.54</v>
      </c>
      <c r="J353" s="55">
        <f t="shared" si="84"/>
        <v>2.1704</v>
      </c>
      <c r="K353" s="62">
        <v>0.9</v>
      </c>
      <c r="L353" s="57">
        <v>0.5</v>
      </c>
      <c r="M353" s="64">
        <f t="shared" si="85"/>
        <v>3933.786586338</v>
      </c>
      <c r="O353" s="66">
        <v>2556</v>
      </c>
      <c r="P353" s="61">
        <f t="shared" si="90"/>
        <v>1.015</v>
      </c>
      <c r="Q353" s="61">
        <v>1.35</v>
      </c>
      <c r="R353" s="61">
        <v>1</v>
      </c>
      <c r="S353" s="61">
        <v>0</v>
      </c>
      <c r="T353" s="52">
        <f t="shared" si="86"/>
        <v>3502.359</v>
      </c>
      <c r="U353" s="62">
        <v>1.15</v>
      </c>
      <c r="V353" s="61">
        <v>0.76</v>
      </c>
      <c r="W353" s="61">
        <v>1.54</v>
      </c>
      <c r="X353" s="55">
        <f t="shared" si="87"/>
        <v>2.1704</v>
      </c>
      <c r="Y353" s="62">
        <v>0.9</v>
      </c>
      <c r="Z353" s="57">
        <v>0.5556</v>
      </c>
      <c r="AA353" s="64">
        <f t="shared" si="88"/>
        <v>4371.22365473879</v>
      </c>
    </row>
    <row r="354" customHeight="1" spans="1:27">
      <c r="A354" s="66">
        <v>2556</v>
      </c>
      <c r="B354" s="61">
        <f t="shared" si="89"/>
        <v>1.015</v>
      </c>
      <c r="C354" s="61">
        <v>1.35</v>
      </c>
      <c r="D354" s="61">
        <v>1</v>
      </c>
      <c r="E354" s="61">
        <v>0</v>
      </c>
      <c r="F354" s="52">
        <f t="shared" si="83"/>
        <v>3502.359</v>
      </c>
      <c r="G354" s="62">
        <v>1.15</v>
      </c>
      <c r="H354" s="61">
        <v>0.76</v>
      </c>
      <c r="I354" s="61">
        <v>1.54</v>
      </c>
      <c r="J354" s="55">
        <f t="shared" si="84"/>
        <v>2.1704</v>
      </c>
      <c r="K354" s="62">
        <v>0.9</v>
      </c>
      <c r="L354" s="57">
        <v>0.5</v>
      </c>
      <c r="M354" s="64">
        <f t="shared" si="85"/>
        <v>3933.786586338</v>
      </c>
      <c r="O354" s="66">
        <v>2556</v>
      </c>
      <c r="P354" s="61">
        <f t="shared" si="90"/>
        <v>1.015</v>
      </c>
      <c r="Q354" s="61">
        <v>1.35</v>
      </c>
      <c r="R354" s="61">
        <v>1</v>
      </c>
      <c r="S354" s="61">
        <v>0</v>
      </c>
      <c r="T354" s="52">
        <f t="shared" si="86"/>
        <v>3502.359</v>
      </c>
      <c r="U354" s="62">
        <v>1.15</v>
      </c>
      <c r="V354" s="61">
        <v>0.76</v>
      </c>
      <c r="W354" s="61">
        <v>1.54</v>
      </c>
      <c r="X354" s="55">
        <f t="shared" si="87"/>
        <v>2.1704</v>
      </c>
      <c r="Y354" s="62">
        <v>0.9</v>
      </c>
      <c r="Z354" s="57">
        <v>0.5556</v>
      </c>
      <c r="AA354" s="64">
        <f t="shared" si="88"/>
        <v>4371.22365473879</v>
      </c>
    </row>
    <row r="355" customHeight="1" spans="1:27">
      <c r="A355" s="66">
        <v>2556</v>
      </c>
      <c r="B355" s="61">
        <f t="shared" si="89"/>
        <v>1.015</v>
      </c>
      <c r="C355" s="61">
        <v>1.35</v>
      </c>
      <c r="D355" s="61">
        <v>1</v>
      </c>
      <c r="E355" s="61">
        <v>0</v>
      </c>
      <c r="F355" s="52">
        <f t="shared" si="83"/>
        <v>3502.359</v>
      </c>
      <c r="G355" s="62">
        <v>1.15</v>
      </c>
      <c r="H355" s="61">
        <v>0.76</v>
      </c>
      <c r="I355" s="61">
        <v>1.54</v>
      </c>
      <c r="J355" s="55">
        <f t="shared" si="84"/>
        <v>2.1704</v>
      </c>
      <c r="K355" s="62">
        <v>0.9</v>
      </c>
      <c r="L355" s="57">
        <v>0.5</v>
      </c>
      <c r="M355" s="64">
        <f t="shared" si="85"/>
        <v>3933.786586338</v>
      </c>
      <c r="O355" s="66">
        <v>2556</v>
      </c>
      <c r="P355" s="61">
        <f t="shared" si="90"/>
        <v>1.015</v>
      </c>
      <c r="Q355" s="61">
        <v>1.35</v>
      </c>
      <c r="R355" s="61">
        <v>1</v>
      </c>
      <c r="S355" s="61">
        <v>0</v>
      </c>
      <c r="T355" s="52">
        <f t="shared" si="86"/>
        <v>3502.359</v>
      </c>
      <c r="U355" s="62">
        <v>1.15</v>
      </c>
      <c r="V355" s="61">
        <v>0.76</v>
      </c>
      <c r="W355" s="61">
        <v>1.54</v>
      </c>
      <c r="X355" s="55">
        <f t="shared" si="87"/>
        <v>2.1704</v>
      </c>
      <c r="Y355" s="62">
        <v>0.9</v>
      </c>
      <c r="Z355" s="57">
        <v>0.5556</v>
      </c>
      <c r="AA355" s="64">
        <f t="shared" si="88"/>
        <v>4371.22365473879</v>
      </c>
    </row>
    <row r="356" customHeight="1" spans="1:27">
      <c r="A356" s="66">
        <v>2556</v>
      </c>
      <c r="B356" s="61">
        <f t="shared" si="89"/>
        <v>1.015</v>
      </c>
      <c r="C356" s="61">
        <v>1.35</v>
      </c>
      <c r="D356" s="61">
        <v>1</v>
      </c>
      <c r="E356" s="61">
        <v>0</v>
      </c>
      <c r="F356" s="52">
        <f t="shared" si="83"/>
        <v>3502.359</v>
      </c>
      <c r="G356" s="62">
        <v>1.15</v>
      </c>
      <c r="H356" s="61">
        <v>0.76</v>
      </c>
      <c r="I356" s="61">
        <v>1.54</v>
      </c>
      <c r="J356" s="55">
        <f t="shared" si="84"/>
        <v>2.1704</v>
      </c>
      <c r="K356" s="62">
        <v>0.9</v>
      </c>
      <c r="L356" s="57">
        <v>0.5</v>
      </c>
      <c r="M356" s="64">
        <f t="shared" si="85"/>
        <v>3933.786586338</v>
      </c>
      <c r="O356" s="66">
        <v>2556</v>
      </c>
      <c r="P356" s="61">
        <f t="shared" si="90"/>
        <v>1.015</v>
      </c>
      <c r="Q356" s="61">
        <v>1.35</v>
      </c>
      <c r="R356" s="61">
        <v>1</v>
      </c>
      <c r="S356" s="61">
        <v>0</v>
      </c>
      <c r="T356" s="52">
        <f t="shared" si="86"/>
        <v>3502.359</v>
      </c>
      <c r="U356" s="62">
        <v>1.15</v>
      </c>
      <c r="V356" s="61">
        <v>0.76</v>
      </c>
      <c r="W356" s="61">
        <v>1.54</v>
      </c>
      <c r="X356" s="55">
        <f t="shared" si="87"/>
        <v>2.1704</v>
      </c>
      <c r="Y356" s="62">
        <v>0.9</v>
      </c>
      <c r="Z356" s="57">
        <v>0.5556</v>
      </c>
      <c r="AA356" s="64">
        <f t="shared" si="88"/>
        <v>4371.22365473879</v>
      </c>
    </row>
    <row r="357" customHeight="1" spans="1:27">
      <c r="A357" s="66">
        <v>2556</v>
      </c>
      <c r="B357" s="61">
        <f t="shared" si="89"/>
        <v>1.015</v>
      </c>
      <c r="C357" s="61">
        <v>1.35</v>
      </c>
      <c r="D357" s="61">
        <v>1</v>
      </c>
      <c r="E357" s="61">
        <v>0</v>
      </c>
      <c r="F357" s="52">
        <f t="shared" si="83"/>
        <v>3502.359</v>
      </c>
      <c r="G357" s="62">
        <v>1.15</v>
      </c>
      <c r="H357" s="61">
        <v>0.76</v>
      </c>
      <c r="I357" s="61">
        <v>1.54</v>
      </c>
      <c r="J357" s="55">
        <f t="shared" si="84"/>
        <v>2.1704</v>
      </c>
      <c r="K357" s="62">
        <v>0.9</v>
      </c>
      <c r="L357" s="57">
        <v>0.5</v>
      </c>
      <c r="M357" s="64">
        <f t="shared" si="85"/>
        <v>3933.786586338</v>
      </c>
      <c r="O357" s="66">
        <v>2556</v>
      </c>
      <c r="P357" s="61">
        <f t="shared" si="90"/>
        <v>1.015</v>
      </c>
      <c r="Q357" s="61">
        <v>1.35</v>
      </c>
      <c r="R357" s="61">
        <v>1</v>
      </c>
      <c r="S357" s="61">
        <v>0</v>
      </c>
      <c r="T357" s="52">
        <f t="shared" si="86"/>
        <v>3502.359</v>
      </c>
      <c r="U357" s="62">
        <v>1.15</v>
      </c>
      <c r="V357" s="61">
        <v>0.76</v>
      </c>
      <c r="W357" s="61">
        <v>1.54</v>
      </c>
      <c r="X357" s="55">
        <f t="shared" si="87"/>
        <v>2.1704</v>
      </c>
      <c r="Y357" s="62">
        <v>0.9</v>
      </c>
      <c r="Z357" s="57">
        <v>0.5556</v>
      </c>
      <c r="AA357" s="64">
        <f t="shared" si="88"/>
        <v>4371.22365473879</v>
      </c>
    </row>
    <row r="358" customHeight="1" spans="1:27">
      <c r="A358" s="66">
        <v>2556</v>
      </c>
      <c r="B358" s="61">
        <f t="shared" si="89"/>
        <v>1.015</v>
      </c>
      <c r="C358" s="61">
        <v>1.35</v>
      </c>
      <c r="D358" s="61">
        <v>1</v>
      </c>
      <c r="E358" s="61">
        <v>0</v>
      </c>
      <c r="F358" s="52">
        <f t="shared" si="83"/>
        <v>3502.359</v>
      </c>
      <c r="G358" s="62">
        <v>1.15</v>
      </c>
      <c r="H358" s="61">
        <v>0.76</v>
      </c>
      <c r="I358" s="61">
        <v>1.54</v>
      </c>
      <c r="J358" s="55">
        <f t="shared" si="84"/>
        <v>2.1704</v>
      </c>
      <c r="K358" s="62">
        <v>0.9</v>
      </c>
      <c r="L358" s="57">
        <v>0.5</v>
      </c>
      <c r="M358" s="64">
        <f t="shared" si="85"/>
        <v>3933.786586338</v>
      </c>
      <c r="O358" s="66">
        <v>2556</v>
      </c>
      <c r="P358" s="61">
        <f t="shared" si="90"/>
        <v>1.015</v>
      </c>
      <c r="Q358" s="61">
        <v>1.35</v>
      </c>
      <c r="R358" s="61">
        <v>1</v>
      </c>
      <c r="S358" s="61">
        <v>0</v>
      </c>
      <c r="T358" s="52">
        <f t="shared" si="86"/>
        <v>3502.359</v>
      </c>
      <c r="U358" s="62">
        <v>1.15</v>
      </c>
      <c r="V358" s="61">
        <v>0.76</v>
      </c>
      <c r="W358" s="61">
        <v>1.54</v>
      </c>
      <c r="X358" s="55">
        <f t="shared" si="87"/>
        <v>2.1704</v>
      </c>
      <c r="Y358" s="62">
        <v>0.9</v>
      </c>
      <c r="Z358" s="57">
        <v>0.5556</v>
      </c>
      <c r="AA358" s="64">
        <f t="shared" si="88"/>
        <v>4371.22365473879</v>
      </c>
    </row>
    <row r="359" customHeight="1" spans="1:27">
      <c r="A359" s="66">
        <v>2556</v>
      </c>
      <c r="B359" s="61">
        <f t="shared" si="89"/>
        <v>1.015</v>
      </c>
      <c r="C359" s="61">
        <v>1.35</v>
      </c>
      <c r="D359" s="61">
        <v>1</v>
      </c>
      <c r="E359" s="61">
        <v>0</v>
      </c>
      <c r="F359" s="52">
        <f t="shared" si="83"/>
        <v>3502.359</v>
      </c>
      <c r="G359" s="62">
        <v>1.15</v>
      </c>
      <c r="H359" s="61">
        <v>0.76</v>
      </c>
      <c r="I359" s="61">
        <v>1.54</v>
      </c>
      <c r="J359" s="55">
        <f t="shared" si="84"/>
        <v>2.1704</v>
      </c>
      <c r="K359" s="62">
        <v>0.9</v>
      </c>
      <c r="L359" s="57">
        <v>0.5</v>
      </c>
      <c r="M359" s="64">
        <f t="shared" si="85"/>
        <v>3933.786586338</v>
      </c>
      <c r="O359" s="66">
        <v>2556</v>
      </c>
      <c r="P359" s="61">
        <f t="shared" si="90"/>
        <v>1.015</v>
      </c>
      <c r="Q359" s="61">
        <v>1.35</v>
      </c>
      <c r="R359" s="61">
        <v>1</v>
      </c>
      <c r="S359" s="61">
        <v>0</v>
      </c>
      <c r="T359" s="52">
        <f t="shared" si="86"/>
        <v>3502.359</v>
      </c>
      <c r="U359" s="62">
        <v>1.15</v>
      </c>
      <c r="V359" s="61">
        <v>0.76</v>
      </c>
      <c r="W359" s="61">
        <v>1.54</v>
      </c>
      <c r="X359" s="55">
        <f t="shared" si="87"/>
        <v>2.1704</v>
      </c>
      <c r="Y359" s="62">
        <v>0.9</v>
      </c>
      <c r="Z359" s="57">
        <v>0.5556</v>
      </c>
      <c r="AA359" s="64">
        <f t="shared" si="88"/>
        <v>4371.22365473879</v>
      </c>
    </row>
    <row r="360" customHeight="1" spans="1:27">
      <c r="A360" s="66">
        <v>2556</v>
      </c>
      <c r="B360" s="61">
        <f t="shared" si="89"/>
        <v>1.015</v>
      </c>
      <c r="C360" s="61">
        <v>1.35</v>
      </c>
      <c r="D360" s="61">
        <v>1</v>
      </c>
      <c r="E360" s="61">
        <v>0</v>
      </c>
      <c r="F360" s="52">
        <f t="shared" si="83"/>
        <v>3502.359</v>
      </c>
      <c r="G360" s="62">
        <v>1.15</v>
      </c>
      <c r="H360" s="61">
        <v>0.76</v>
      </c>
      <c r="I360" s="61">
        <v>1.54</v>
      </c>
      <c r="J360" s="55">
        <f t="shared" si="84"/>
        <v>2.1704</v>
      </c>
      <c r="K360" s="62">
        <v>0.9</v>
      </c>
      <c r="L360" s="57">
        <v>0.5</v>
      </c>
      <c r="M360" s="64">
        <f t="shared" si="85"/>
        <v>3933.786586338</v>
      </c>
      <c r="O360" s="66">
        <v>2556</v>
      </c>
      <c r="P360" s="61">
        <f t="shared" si="90"/>
        <v>1.015</v>
      </c>
      <c r="Q360" s="61">
        <v>1.35</v>
      </c>
      <c r="R360" s="61">
        <v>1</v>
      </c>
      <c r="S360" s="61">
        <v>0</v>
      </c>
      <c r="T360" s="52">
        <f t="shared" si="86"/>
        <v>3502.359</v>
      </c>
      <c r="U360" s="62">
        <v>1.15</v>
      </c>
      <c r="V360" s="61">
        <v>0.76</v>
      </c>
      <c r="W360" s="61">
        <v>1.54</v>
      </c>
      <c r="X360" s="55">
        <f t="shared" si="87"/>
        <v>2.1704</v>
      </c>
      <c r="Y360" s="62">
        <v>0.9</v>
      </c>
      <c r="Z360" s="57">
        <v>0.5556</v>
      </c>
      <c r="AA360" s="64">
        <f t="shared" si="88"/>
        <v>4371.22365473879</v>
      </c>
    </row>
    <row r="361" customHeight="1" spans="1:27">
      <c r="A361" s="66">
        <v>2556</v>
      </c>
      <c r="B361" s="61">
        <f t="shared" si="89"/>
        <v>1.015</v>
      </c>
      <c r="C361" s="61">
        <v>1.35</v>
      </c>
      <c r="D361" s="61">
        <v>1</v>
      </c>
      <c r="E361" s="61">
        <v>0</v>
      </c>
      <c r="F361" s="52">
        <f t="shared" si="83"/>
        <v>3502.359</v>
      </c>
      <c r="G361" s="62">
        <v>1.15</v>
      </c>
      <c r="H361" s="61">
        <v>0.76</v>
      </c>
      <c r="I361" s="61">
        <v>1.54</v>
      </c>
      <c r="J361" s="55">
        <f t="shared" si="84"/>
        <v>2.1704</v>
      </c>
      <c r="K361" s="62">
        <v>0.9</v>
      </c>
      <c r="L361" s="57">
        <v>0.5</v>
      </c>
      <c r="M361" s="64">
        <f t="shared" si="85"/>
        <v>3933.786586338</v>
      </c>
      <c r="O361" s="66">
        <v>2556</v>
      </c>
      <c r="P361" s="61">
        <f t="shared" si="90"/>
        <v>1.015</v>
      </c>
      <c r="Q361" s="61">
        <v>1.35</v>
      </c>
      <c r="R361" s="61">
        <v>1</v>
      </c>
      <c r="S361" s="61">
        <v>0</v>
      </c>
      <c r="T361" s="52">
        <f t="shared" si="86"/>
        <v>3502.359</v>
      </c>
      <c r="U361" s="62">
        <v>1.15</v>
      </c>
      <c r="V361" s="61">
        <v>0.76</v>
      </c>
      <c r="W361" s="61">
        <v>1.54</v>
      </c>
      <c r="X361" s="55">
        <f t="shared" si="87"/>
        <v>2.1704</v>
      </c>
      <c r="Y361" s="62">
        <v>0.9</v>
      </c>
      <c r="Z361" s="57">
        <v>0.5556</v>
      </c>
      <c r="AA361" s="64">
        <f t="shared" si="88"/>
        <v>4371.22365473879</v>
      </c>
    </row>
    <row r="362" customHeight="1" spans="1:27">
      <c r="A362" s="66">
        <v>2556</v>
      </c>
      <c r="B362" s="61">
        <f t="shared" si="89"/>
        <v>1.015</v>
      </c>
      <c r="C362" s="61">
        <v>1.35</v>
      </c>
      <c r="D362" s="61">
        <v>1</v>
      </c>
      <c r="E362" s="61">
        <v>0</v>
      </c>
      <c r="F362" s="52">
        <f t="shared" si="83"/>
        <v>3502.359</v>
      </c>
      <c r="G362" s="62">
        <v>1.15</v>
      </c>
      <c r="H362" s="61">
        <v>0.76</v>
      </c>
      <c r="I362" s="61">
        <v>1.54</v>
      </c>
      <c r="J362" s="55">
        <f t="shared" si="84"/>
        <v>2.1704</v>
      </c>
      <c r="K362" s="62">
        <v>0.9</v>
      </c>
      <c r="L362" s="57">
        <v>0.5</v>
      </c>
      <c r="M362" s="64">
        <f t="shared" si="85"/>
        <v>3933.786586338</v>
      </c>
      <c r="O362" s="66">
        <v>2556</v>
      </c>
      <c r="P362" s="61">
        <f t="shared" si="90"/>
        <v>1.015</v>
      </c>
      <c r="Q362" s="61">
        <v>1.35</v>
      </c>
      <c r="R362" s="61">
        <v>1</v>
      </c>
      <c r="S362" s="61">
        <v>0</v>
      </c>
      <c r="T362" s="52">
        <f t="shared" si="86"/>
        <v>3502.359</v>
      </c>
      <c r="U362" s="62">
        <v>1.15</v>
      </c>
      <c r="V362" s="61">
        <v>0.76</v>
      </c>
      <c r="W362" s="61">
        <v>1.54</v>
      </c>
      <c r="X362" s="55">
        <f t="shared" si="87"/>
        <v>2.1704</v>
      </c>
      <c r="Y362" s="62">
        <v>0.9</v>
      </c>
      <c r="Z362" s="57">
        <v>0.5556</v>
      </c>
      <c r="AA362" s="64">
        <f t="shared" si="88"/>
        <v>4371.22365473879</v>
      </c>
    </row>
    <row r="363" customHeight="1" spans="1:27">
      <c r="A363" s="66">
        <v>2556</v>
      </c>
      <c r="B363" s="61">
        <f t="shared" si="89"/>
        <v>1.015</v>
      </c>
      <c r="C363" s="61">
        <v>1.35</v>
      </c>
      <c r="D363" s="61">
        <v>1</v>
      </c>
      <c r="E363" s="61">
        <v>0</v>
      </c>
      <c r="F363" s="52">
        <f t="shared" si="83"/>
        <v>3502.359</v>
      </c>
      <c r="G363" s="62">
        <v>1.15</v>
      </c>
      <c r="H363" s="61">
        <v>0.76</v>
      </c>
      <c r="I363" s="61">
        <v>1.54</v>
      </c>
      <c r="J363" s="55">
        <f t="shared" si="84"/>
        <v>2.1704</v>
      </c>
      <c r="K363" s="62">
        <v>0.9</v>
      </c>
      <c r="L363" s="57">
        <v>0.5</v>
      </c>
      <c r="M363" s="64">
        <f t="shared" si="85"/>
        <v>3933.786586338</v>
      </c>
      <c r="O363" s="66">
        <v>2556</v>
      </c>
      <c r="P363" s="61">
        <f t="shared" si="90"/>
        <v>1.015</v>
      </c>
      <c r="Q363" s="61">
        <v>1.35</v>
      </c>
      <c r="R363" s="61">
        <v>1</v>
      </c>
      <c r="S363" s="61">
        <v>0</v>
      </c>
      <c r="T363" s="52">
        <f t="shared" si="86"/>
        <v>3502.359</v>
      </c>
      <c r="U363" s="62">
        <v>1.15</v>
      </c>
      <c r="V363" s="61">
        <v>0.76</v>
      </c>
      <c r="W363" s="61">
        <v>1.54</v>
      </c>
      <c r="X363" s="55">
        <f t="shared" si="87"/>
        <v>2.1704</v>
      </c>
      <c r="Y363" s="62">
        <v>0.9</v>
      </c>
      <c r="Z363" s="57">
        <v>0.5556</v>
      </c>
      <c r="AA363" s="64">
        <f t="shared" si="88"/>
        <v>4371.22365473879</v>
      </c>
    </row>
    <row r="364" customHeight="1" spans="1:27">
      <c r="A364" s="66">
        <v>2556</v>
      </c>
      <c r="B364" s="61">
        <f t="shared" si="89"/>
        <v>1.015</v>
      </c>
      <c r="C364" s="61">
        <v>1.35</v>
      </c>
      <c r="D364" s="61">
        <v>1</v>
      </c>
      <c r="E364" s="61">
        <v>0</v>
      </c>
      <c r="F364" s="52">
        <f t="shared" si="83"/>
        <v>3502.359</v>
      </c>
      <c r="G364" s="62">
        <v>1.15</v>
      </c>
      <c r="H364" s="61">
        <v>0.76</v>
      </c>
      <c r="I364" s="61">
        <v>1.54</v>
      </c>
      <c r="J364" s="55">
        <f t="shared" si="84"/>
        <v>2.1704</v>
      </c>
      <c r="K364" s="62">
        <v>0.9</v>
      </c>
      <c r="L364" s="57">
        <v>0.5</v>
      </c>
      <c r="M364" s="64">
        <f t="shared" si="85"/>
        <v>3933.786586338</v>
      </c>
      <c r="O364" s="66">
        <v>2556</v>
      </c>
      <c r="P364" s="61">
        <f t="shared" si="90"/>
        <v>1.015</v>
      </c>
      <c r="Q364" s="61">
        <v>1.35</v>
      </c>
      <c r="R364" s="61">
        <v>1</v>
      </c>
      <c r="S364" s="61">
        <v>0</v>
      </c>
      <c r="T364" s="52">
        <f t="shared" si="86"/>
        <v>3502.359</v>
      </c>
      <c r="U364" s="62">
        <v>1.15</v>
      </c>
      <c r="V364" s="61">
        <v>0.76</v>
      </c>
      <c r="W364" s="61">
        <v>1.54</v>
      </c>
      <c r="X364" s="55">
        <f t="shared" si="87"/>
        <v>2.1704</v>
      </c>
      <c r="Y364" s="62">
        <v>0.9</v>
      </c>
      <c r="Z364" s="57">
        <v>0.5556</v>
      </c>
      <c r="AA364" s="64">
        <f t="shared" si="88"/>
        <v>4371.22365473879</v>
      </c>
    </row>
    <row r="365" customHeight="1" spans="1:27">
      <c r="A365" s="66">
        <v>2556</v>
      </c>
      <c r="B365" s="61">
        <f t="shared" si="89"/>
        <v>1.015</v>
      </c>
      <c r="C365" s="61">
        <v>1.35</v>
      </c>
      <c r="D365" s="61">
        <v>1</v>
      </c>
      <c r="E365" s="61">
        <v>0</v>
      </c>
      <c r="F365" s="52">
        <f t="shared" si="83"/>
        <v>3502.359</v>
      </c>
      <c r="G365" s="62">
        <v>1.15</v>
      </c>
      <c r="H365" s="61">
        <v>0.76</v>
      </c>
      <c r="I365" s="61">
        <v>1.54</v>
      </c>
      <c r="J365" s="55">
        <f t="shared" si="84"/>
        <v>2.1704</v>
      </c>
      <c r="K365" s="62">
        <v>0.9</v>
      </c>
      <c r="L365" s="57">
        <v>0.5</v>
      </c>
      <c r="M365" s="64">
        <f t="shared" si="85"/>
        <v>3933.786586338</v>
      </c>
      <c r="O365" s="66">
        <v>2556</v>
      </c>
      <c r="P365" s="61">
        <f t="shared" si="90"/>
        <v>1.015</v>
      </c>
      <c r="Q365" s="61">
        <v>1.35</v>
      </c>
      <c r="R365" s="61">
        <v>1</v>
      </c>
      <c r="S365" s="61">
        <v>0</v>
      </c>
      <c r="T365" s="52">
        <f t="shared" si="86"/>
        <v>3502.359</v>
      </c>
      <c r="U365" s="62">
        <v>1.15</v>
      </c>
      <c r="V365" s="61">
        <v>0.76</v>
      </c>
      <c r="W365" s="61">
        <v>1.54</v>
      </c>
      <c r="X365" s="55">
        <f t="shared" si="87"/>
        <v>2.1704</v>
      </c>
      <c r="Y365" s="62">
        <v>0.9</v>
      </c>
      <c r="Z365" s="57">
        <v>0.5556</v>
      </c>
      <c r="AA365" s="64">
        <f t="shared" si="88"/>
        <v>4371.22365473879</v>
      </c>
    </row>
    <row r="366" customHeight="1" spans="1:27">
      <c r="A366" s="66">
        <v>2556</v>
      </c>
      <c r="B366" s="61">
        <f t="shared" si="89"/>
        <v>1.015</v>
      </c>
      <c r="C366" s="61">
        <v>1.35</v>
      </c>
      <c r="D366" s="61">
        <v>1</v>
      </c>
      <c r="E366" s="61">
        <v>0</v>
      </c>
      <c r="F366" s="52">
        <f t="shared" si="83"/>
        <v>3502.359</v>
      </c>
      <c r="G366" s="62">
        <v>1.15</v>
      </c>
      <c r="H366" s="61">
        <v>0.76</v>
      </c>
      <c r="I366" s="61">
        <v>1.54</v>
      </c>
      <c r="J366" s="55">
        <f t="shared" si="84"/>
        <v>2.1704</v>
      </c>
      <c r="K366" s="62">
        <v>0.9</v>
      </c>
      <c r="L366" s="57">
        <v>0.5</v>
      </c>
      <c r="M366" s="64">
        <f t="shared" si="85"/>
        <v>3933.786586338</v>
      </c>
      <c r="O366" s="66">
        <v>2556</v>
      </c>
      <c r="P366" s="61">
        <f t="shared" si="90"/>
        <v>1.015</v>
      </c>
      <c r="Q366" s="61">
        <v>1.35</v>
      </c>
      <c r="R366" s="61">
        <v>1</v>
      </c>
      <c r="S366" s="61">
        <v>0</v>
      </c>
      <c r="T366" s="52">
        <f t="shared" si="86"/>
        <v>3502.359</v>
      </c>
      <c r="U366" s="62">
        <v>1.15</v>
      </c>
      <c r="V366" s="61">
        <v>0.76</v>
      </c>
      <c r="W366" s="61">
        <v>1.54</v>
      </c>
      <c r="X366" s="55">
        <f t="shared" si="87"/>
        <v>2.1704</v>
      </c>
      <c r="Y366" s="62">
        <v>0.9</v>
      </c>
      <c r="Z366" s="57">
        <v>0.5556</v>
      </c>
      <c r="AA366" s="64">
        <f t="shared" si="88"/>
        <v>4371.22365473879</v>
      </c>
    </row>
    <row r="367" customHeight="1" spans="1:27">
      <c r="A367" s="66">
        <v>2556</v>
      </c>
      <c r="B367" s="61">
        <f t="shared" si="89"/>
        <v>1.015</v>
      </c>
      <c r="C367" s="61">
        <v>1.35</v>
      </c>
      <c r="D367" s="61">
        <v>1</v>
      </c>
      <c r="E367" s="61">
        <v>0</v>
      </c>
      <c r="F367" s="52">
        <f t="shared" si="83"/>
        <v>3502.359</v>
      </c>
      <c r="G367" s="62">
        <v>1.15</v>
      </c>
      <c r="H367" s="61">
        <v>0.76</v>
      </c>
      <c r="I367" s="61">
        <v>1.54</v>
      </c>
      <c r="J367" s="55">
        <f t="shared" si="84"/>
        <v>2.1704</v>
      </c>
      <c r="K367" s="62">
        <v>0.9</v>
      </c>
      <c r="L367" s="57">
        <v>0.5</v>
      </c>
      <c r="M367" s="64">
        <f t="shared" si="85"/>
        <v>3933.786586338</v>
      </c>
      <c r="O367" s="66">
        <v>2556</v>
      </c>
      <c r="P367" s="61">
        <f t="shared" si="90"/>
        <v>1.015</v>
      </c>
      <c r="Q367" s="61">
        <v>1.35</v>
      </c>
      <c r="R367" s="61">
        <v>1</v>
      </c>
      <c r="S367" s="61">
        <v>0</v>
      </c>
      <c r="T367" s="52">
        <f t="shared" si="86"/>
        <v>3502.359</v>
      </c>
      <c r="U367" s="62">
        <v>1.15</v>
      </c>
      <c r="V367" s="61">
        <v>0.76</v>
      </c>
      <c r="W367" s="61">
        <v>1.54</v>
      </c>
      <c r="X367" s="55">
        <f t="shared" si="87"/>
        <v>2.1704</v>
      </c>
      <c r="Y367" s="62">
        <v>0.9</v>
      </c>
      <c r="Z367" s="57">
        <v>0.5556</v>
      </c>
      <c r="AA367" s="64">
        <f t="shared" si="88"/>
        <v>4371.22365473879</v>
      </c>
    </row>
    <row r="368" customHeight="1" spans="1:27">
      <c r="A368" s="66">
        <v>2556</v>
      </c>
      <c r="B368" s="61">
        <f t="shared" si="89"/>
        <v>1.015</v>
      </c>
      <c r="C368" s="61">
        <v>1.35</v>
      </c>
      <c r="D368" s="61">
        <v>1</v>
      </c>
      <c r="E368" s="61">
        <v>0</v>
      </c>
      <c r="F368" s="52">
        <f t="shared" si="83"/>
        <v>3502.359</v>
      </c>
      <c r="G368" s="62">
        <v>1.15</v>
      </c>
      <c r="H368" s="61">
        <v>0.76</v>
      </c>
      <c r="I368" s="61">
        <v>1.54</v>
      </c>
      <c r="J368" s="55">
        <f t="shared" si="84"/>
        <v>2.1704</v>
      </c>
      <c r="K368" s="62">
        <v>0.9</v>
      </c>
      <c r="L368" s="57">
        <v>0.5</v>
      </c>
      <c r="M368" s="64">
        <f t="shared" si="85"/>
        <v>3933.786586338</v>
      </c>
      <c r="O368" s="66">
        <v>2556</v>
      </c>
      <c r="P368" s="61">
        <f t="shared" si="90"/>
        <v>1.015</v>
      </c>
      <c r="Q368" s="61">
        <v>1.35</v>
      </c>
      <c r="R368" s="61">
        <v>1</v>
      </c>
      <c r="S368" s="61">
        <v>0</v>
      </c>
      <c r="T368" s="52">
        <f t="shared" si="86"/>
        <v>3502.359</v>
      </c>
      <c r="U368" s="62">
        <v>1.15</v>
      </c>
      <c r="V368" s="61">
        <v>0.76</v>
      </c>
      <c r="W368" s="61">
        <v>1.54</v>
      </c>
      <c r="X368" s="55">
        <f t="shared" si="87"/>
        <v>2.1704</v>
      </c>
      <c r="Y368" s="62">
        <v>0.9</v>
      </c>
      <c r="Z368" s="57">
        <v>0.5556</v>
      </c>
      <c r="AA368" s="64">
        <f t="shared" si="88"/>
        <v>4371.22365473879</v>
      </c>
    </row>
    <row r="369" customHeight="1" spans="1:27">
      <c r="A369" s="66">
        <v>2556</v>
      </c>
      <c r="B369" s="61">
        <f t="shared" si="89"/>
        <v>1.015</v>
      </c>
      <c r="C369" s="61">
        <v>1.35</v>
      </c>
      <c r="D369" s="61">
        <v>1</v>
      </c>
      <c r="E369" s="61">
        <v>0</v>
      </c>
      <c r="F369" s="52">
        <f t="shared" si="83"/>
        <v>3502.359</v>
      </c>
      <c r="G369" s="62">
        <v>1.15</v>
      </c>
      <c r="H369" s="61">
        <v>0.76</v>
      </c>
      <c r="I369" s="61">
        <v>1.54</v>
      </c>
      <c r="J369" s="55">
        <f t="shared" si="84"/>
        <v>2.1704</v>
      </c>
      <c r="K369" s="62">
        <v>0.9</v>
      </c>
      <c r="L369" s="57">
        <v>0.5</v>
      </c>
      <c r="M369" s="64">
        <f t="shared" si="85"/>
        <v>3933.786586338</v>
      </c>
      <c r="O369" s="66">
        <v>2556</v>
      </c>
      <c r="P369" s="61">
        <f t="shared" si="90"/>
        <v>1.015</v>
      </c>
      <c r="Q369" s="61">
        <v>1.35</v>
      </c>
      <c r="R369" s="61">
        <v>1</v>
      </c>
      <c r="S369" s="61">
        <v>0</v>
      </c>
      <c r="T369" s="52">
        <f t="shared" si="86"/>
        <v>3502.359</v>
      </c>
      <c r="U369" s="62">
        <v>1.15</v>
      </c>
      <c r="V369" s="61">
        <v>0.76</v>
      </c>
      <c r="W369" s="61">
        <v>1.54</v>
      </c>
      <c r="X369" s="55">
        <f t="shared" si="87"/>
        <v>2.1704</v>
      </c>
      <c r="Y369" s="62">
        <v>0.9</v>
      </c>
      <c r="Z369" s="57">
        <v>0.5556</v>
      </c>
      <c r="AA369" s="64">
        <f t="shared" si="88"/>
        <v>4371.22365473879</v>
      </c>
    </row>
    <row r="370" customHeight="1" spans="1:27">
      <c r="A370" s="66">
        <v>2556</v>
      </c>
      <c r="B370" s="61">
        <f t="shared" si="89"/>
        <v>1.015</v>
      </c>
      <c r="C370" s="61">
        <v>1.35</v>
      </c>
      <c r="D370" s="61">
        <v>1</v>
      </c>
      <c r="E370" s="61">
        <v>0</v>
      </c>
      <c r="F370" s="52">
        <f t="shared" si="83"/>
        <v>3502.359</v>
      </c>
      <c r="G370" s="62">
        <v>1.15</v>
      </c>
      <c r="H370" s="61">
        <v>0.76</v>
      </c>
      <c r="I370" s="61">
        <v>1.54</v>
      </c>
      <c r="J370" s="55">
        <f t="shared" si="84"/>
        <v>2.1704</v>
      </c>
      <c r="K370" s="62">
        <v>0.9</v>
      </c>
      <c r="L370" s="57">
        <v>0.5</v>
      </c>
      <c r="M370" s="64">
        <f t="shared" si="85"/>
        <v>3933.786586338</v>
      </c>
      <c r="O370" s="66">
        <v>2556</v>
      </c>
      <c r="P370" s="61">
        <f t="shared" si="90"/>
        <v>1.015</v>
      </c>
      <c r="Q370" s="61">
        <v>1.35</v>
      </c>
      <c r="R370" s="61">
        <v>1</v>
      </c>
      <c r="S370" s="61">
        <v>0</v>
      </c>
      <c r="T370" s="52">
        <f t="shared" si="86"/>
        <v>3502.359</v>
      </c>
      <c r="U370" s="62">
        <v>1.15</v>
      </c>
      <c r="V370" s="61">
        <v>0.76</v>
      </c>
      <c r="W370" s="61">
        <v>1.54</v>
      </c>
      <c r="X370" s="55">
        <f t="shared" si="87"/>
        <v>2.1704</v>
      </c>
      <c r="Y370" s="62">
        <v>0.9</v>
      </c>
      <c r="Z370" s="57">
        <v>0.5556</v>
      </c>
      <c r="AA370" s="64">
        <f t="shared" si="88"/>
        <v>4371.22365473879</v>
      </c>
    </row>
    <row r="371" customHeight="1" spans="1:27">
      <c r="A371" s="66">
        <v>2556</v>
      </c>
      <c r="B371" s="61">
        <f t="shared" si="89"/>
        <v>1.015</v>
      </c>
      <c r="C371" s="61">
        <v>1.35</v>
      </c>
      <c r="D371" s="61">
        <v>1</v>
      </c>
      <c r="E371" s="61">
        <v>0</v>
      </c>
      <c r="F371" s="52">
        <f t="shared" si="83"/>
        <v>3502.359</v>
      </c>
      <c r="G371" s="62">
        <v>1.15</v>
      </c>
      <c r="H371" s="61">
        <v>0.76</v>
      </c>
      <c r="I371" s="61">
        <v>1.54</v>
      </c>
      <c r="J371" s="55">
        <f t="shared" si="84"/>
        <v>2.1704</v>
      </c>
      <c r="K371" s="62">
        <v>0.9</v>
      </c>
      <c r="L371" s="57">
        <v>0.5</v>
      </c>
      <c r="M371" s="64">
        <f t="shared" si="85"/>
        <v>3933.786586338</v>
      </c>
      <c r="O371" s="66">
        <v>2556</v>
      </c>
      <c r="P371" s="61">
        <f t="shared" si="90"/>
        <v>1.015</v>
      </c>
      <c r="Q371" s="61">
        <v>1.35</v>
      </c>
      <c r="R371" s="61">
        <v>1</v>
      </c>
      <c r="S371" s="61">
        <v>0</v>
      </c>
      <c r="T371" s="52">
        <f t="shared" si="86"/>
        <v>3502.359</v>
      </c>
      <c r="U371" s="62">
        <v>1.15</v>
      </c>
      <c r="V371" s="61">
        <v>0.76</v>
      </c>
      <c r="W371" s="61">
        <v>1.54</v>
      </c>
      <c r="X371" s="55">
        <f t="shared" si="87"/>
        <v>2.1704</v>
      </c>
      <c r="Y371" s="62">
        <v>0.9</v>
      </c>
      <c r="Z371" s="57">
        <v>0.5556</v>
      </c>
      <c r="AA371" s="64">
        <f t="shared" si="88"/>
        <v>4371.22365473879</v>
      </c>
    </row>
    <row r="372" customHeight="1" spans="1:27">
      <c r="A372" s="67">
        <f>SUM(M351:M371)</f>
        <v>92943.872091</v>
      </c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9"/>
      <c r="O372" s="67">
        <f>SUM(AA351:AA371)</f>
        <v>103279.230667519</v>
      </c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9"/>
    </row>
    <row r="373" customHeight="1" spans="1:27">
      <c r="A373" s="67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9"/>
      <c r="O373" s="67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9"/>
    </row>
    <row r="374" customHeight="1" spans="1:27">
      <c r="A374" s="70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2"/>
      <c r="O374" s="70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2"/>
    </row>
    <row r="380" customHeight="1" spans="1:27">
      <c r="A380" s="2" t="s">
        <v>0</v>
      </c>
      <c r="B380" s="3"/>
      <c r="C380" s="3"/>
      <c r="D380" s="3"/>
      <c r="E380" s="4"/>
      <c r="F380" s="73" t="s">
        <v>34</v>
      </c>
      <c r="G380" s="74"/>
      <c r="H380" s="74"/>
      <c r="I380" s="74"/>
      <c r="J380" s="74"/>
      <c r="K380" s="74"/>
      <c r="L380" s="74"/>
      <c r="M380" s="75"/>
      <c r="O380" s="2" t="s">
        <v>0</v>
      </c>
      <c r="P380" s="3"/>
      <c r="Q380" s="3"/>
      <c r="R380" s="3"/>
      <c r="S380" s="4"/>
      <c r="T380" s="73" t="s">
        <v>35</v>
      </c>
      <c r="U380" s="74"/>
      <c r="V380" s="74"/>
      <c r="W380" s="74"/>
      <c r="X380" s="74"/>
      <c r="Y380" s="74"/>
      <c r="Z380" s="74"/>
      <c r="AA380" s="75"/>
    </row>
    <row r="381" customHeight="1" spans="1:27">
      <c r="A381" s="8"/>
      <c r="B381" s="9"/>
      <c r="C381" s="9"/>
      <c r="D381" s="9"/>
      <c r="E381" s="10"/>
      <c r="F381" s="76"/>
      <c r="G381" s="77"/>
      <c r="H381" s="77"/>
      <c r="I381" s="77"/>
      <c r="J381" s="77"/>
      <c r="K381" s="77"/>
      <c r="L381" s="77"/>
      <c r="M381" s="78"/>
      <c r="O381" s="8"/>
      <c r="P381" s="9"/>
      <c r="Q381" s="9"/>
      <c r="R381" s="9"/>
      <c r="S381" s="10"/>
      <c r="T381" s="76"/>
      <c r="U381" s="77"/>
      <c r="V381" s="77"/>
      <c r="W381" s="77"/>
      <c r="X381" s="77"/>
      <c r="Y381" s="77"/>
      <c r="Z381" s="77"/>
      <c r="AA381" s="78"/>
    </row>
    <row r="382" customHeight="1" spans="1:27">
      <c r="A382" s="14"/>
      <c r="B382" s="15"/>
      <c r="C382" s="15"/>
      <c r="D382" s="15"/>
      <c r="E382" s="16"/>
      <c r="F382" s="79"/>
      <c r="G382" s="80"/>
      <c r="H382" s="80"/>
      <c r="I382" s="80"/>
      <c r="J382" s="80"/>
      <c r="K382" s="80"/>
      <c r="L382" s="80"/>
      <c r="M382" s="81"/>
      <c r="O382" s="14"/>
      <c r="P382" s="15"/>
      <c r="Q382" s="15"/>
      <c r="R382" s="15"/>
      <c r="S382" s="16"/>
      <c r="T382" s="79"/>
      <c r="U382" s="80"/>
      <c r="V382" s="80"/>
      <c r="W382" s="80"/>
      <c r="X382" s="80"/>
      <c r="Y382" s="80"/>
      <c r="Z382" s="80"/>
      <c r="AA382" s="81"/>
    </row>
    <row r="383" customHeight="1" spans="1:27">
      <c r="A383" s="20" t="s">
        <v>3</v>
      </c>
      <c r="B383" s="20"/>
      <c r="C383" s="21">
        <f>H383+H385+H387</f>
        <v>1835230.57922759</v>
      </c>
      <c r="D383" s="21"/>
      <c r="E383" s="21"/>
      <c r="F383" s="22" t="s">
        <v>4</v>
      </c>
      <c r="G383" s="22"/>
      <c r="H383" s="23">
        <f>A408+A428</f>
        <v>1509331.42301108</v>
      </c>
      <c r="I383" s="23"/>
      <c r="J383" s="24">
        <f>H383/C383</f>
        <v>0.822420593954099</v>
      </c>
      <c r="K383" s="24"/>
      <c r="L383" s="25" t="s">
        <v>5</v>
      </c>
      <c r="M383" s="25"/>
      <c r="O383" s="20" t="s">
        <v>3</v>
      </c>
      <c r="P383" s="20"/>
      <c r="Q383" s="21">
        <f>V383+V385+V387</f>
        <v>2426609.96593675</v>
      </c>
      <c r="R383" s="21"/>
      <c r="S383" s="21"/>
      <c r="T383" s="22" t="s">
        <v>4</v>
      </c>
      <c r="U383" s="22"/>
      <c r="V383" s="23">
        <f>O408+O428</f>
        <v>1801316.42891837</v>
      </c>
      <c r="W383" s="23"/>
      <c r="X383" s="24">
        <f>V383/Q383</f>
        <v>0.742318070973143</v>
      </c>
      <c r="Y383" s="24"/>
      <c r="Z383" s="25" t="s">
        <v>5</v>
      </c>
      <c r="AA383" s="25"/>
    </row>
    <row r="384" customHeight="1" spans="1:27">
      <c r="A384" s="20"/>
      <c r="B384" s="20"/>
      <c r="C384" s="21"/>
      <c r="D384" s="21"/>
      <c r="E384" s="21"/>
      <c r="F384" s="22"/>
      <c r="G384" s="22"/>
      <c r="H384" s="23"/>
      <c r="I384" s="23"/>
      <c r="J384" s="24"/>
      <c r="K384" s="24"/>
      <c r="L384" s="25"/>
      <c r="M384" s="25"/>
      <c r="O384" s="20"/>
      <c r="P384" s="20"/>
      <c r="Q384" s="21"/>
      <c r="R384" s="21"/>
      <c r="S384" s="21"/>
      <c r="T384" s="22"/>
      <c r="U384" s="22"/>
      <c r="V384" s="23"/>
      <c r="W384" s="23"/>
      <c r="X384" s="24"/>
      <c r="Y384" s="24"/>
      <c r="Z384" s="25"/>
      <c r="AA384" s="25"/>
    </row>
    <row r="385" customHeight="1" spans="1:27">
      <c r="A385" s="20"/>
      <c r="B385" s="20"/>
      <c r="C385" s="21"/>
      <c r="D385" s="21"/>
      <c r="E385" s="21"/>
      <c r="F385" s="22" t="s">
        <v>36</v>
      </c>
      <c r="G385" s="22"/>
      <c r="H385" s="23">
        <f>A460</f>
        <v>325899.15621651</v>
      </c>
      <c r="I385" s="23"/>
      <c r="J385" s="24">
        <f>H385/C383</f>
        <v>0.177579406045901</v>
      </c>
      <c r="K385" s="24"/>
      <c r="L385" s="26">
        <v>20</v>
      </c>
      <c r="M385" s="26"/>
      <c r="O385" s="20"/>
      <c r="P385" s="20"/>
      <c r="Q385" s="21"/>
      <c r="R385" s="21"/>
      <c r="S385" s="21"/>
      <c r="T385" s="22" t="s">
        <v>36</v>
      </c>
      <c r="U385" s="22"/>
      <c r="V385" s="23">
        <f>O460</f>
        <v>625293.537018378</v>
      </c>
      <c r="W385" s="23"/>
      <c r="X385" s="24">
        <f>V385/Q383</f>
        <v>0.257681929026857</v>
      </c>
      <c r="Y385" s="24"/>
      <c r="Z385" s="26">
        <v>20</v>
      </c>
      <c r="AA385" s="26"/>
    </row>
    <row r="386" customHeight="1" spans="1:27">
      <c r="A386" s="27" t="s">
        <v>7</v>
      </c>
      <c r="B386" s="27"/>
      <c r="C386" s="28">
        <f>C383/L385</f>
        <v>91761.5289613796</v>
      </c>
      <c r="D386" s="28"/>
      <c r="E386" s="28"/>
      <c r="F386" s="22"/>
      <c r="G386" s="22"/>
      <c r="H386" s="23"/>
      <c r="I386" s="23"/>
      <c r="J386" s="24"/>
      <c r="K386" s="24"/>
      <c r="L386" s="26"/>
      <c r="M386" s="26"/>
      <c r="O386" s="27" t="s">
        <v>7</v>
      </c>
      <c r="P386" s="27"/>
      <c r="Q386" s="28">
        <f>Q383/Z385</f>
        <v>121330.498296837</v>
      </c>
      <c r="R386" s="28"/>
      <c r="S386" s="28"/>
      <c r="T386" s="22"/>
      <c r="U386" s="22"/>
      <c r="V386" s="23"/>
      <c r="W386" s="23"/>
      <c r="X386" s="24"/>
      <c r="Y386" s="24"/>
      <c r="Z386" s="26"/>
      <c r="AA386" s="26"/>
    </row>
    <row r="387" customHeight="1" spans="1:27">
      <c r="A387" s="27"/>
      <c r="B387" s="27"/>
      <c r="C387" s="28"/>
      <c r="D387" s="28"/>
      <c r="E387" s="28"/>
      <c r="F387" s="22" t="s">
        <v>28</v>
      </c>
      <c r="G387" s="22"/>
      <c r="H387" s="23">
        <v>0</v>
      </c>
      <c r="I387" s="23"/>
      <c r="J387" s="24">
        <f>H387/C383</f>
        <v>0</v>
      </c>
      <c r="K387" s="24"/>
      <c r="L387" s="26"/>
      <c r="M387" s="26"/>
      <c r="O387" s="27"/>
      <c r="P387" s="27"/>
      <c r="Q387" s="28"/>
      <c r="R387" s="28"/>
      <c r="S387" s="28"/>
      <c r="T387" s="22" t="s">
        <v>28</v>
      </c>
      <c r="U387" s="22"/>
      <c r="V387" s="23">
        <v>0</v>
      </c>
      <c r="W387" s="23"/>
      <c r="X387" s="24">
        <f>V387/Q383</f>
        <v>0</v>
      </c>
      <c r="Y387" s="24"/>
      <c r="Z387" s="26"/>
      <c r="AA387" s="26"/>
    </row>
    <row r="388" customHeight="1" spans="1:27">
      <c r="A388" s="29"/>
      <c r="B388" s="29"/>
      <c r="C388" s="30"/>
      <c r="D388" s="30"/>
      <c r="E388" s="30"/>
      <c r="F388" s="31"/>
      <c r="G388" s="31"/>
      <c r="H388" s="32"/>
      <c r="I388" s="32"/>
      <c r="J388" s="33"/>
      <c r="K388" s="33"/>
      <c r="L388" s="34"/>
      <c r="M388" s="34"/>
      <c r="O388" s="29"/>
      <c r="P388" s="29"/>
      <c r="Q388" s="30"/>
      <c r="R388" s="30"/>
      <c r="S388" s="30"/>
      <c r="T388" s="31"/>
      <c r="U388" s="31"/>
      <c r="V388" s="32"/>
      <c r="W388" s="32"/>
      <c r="X388" s="33"/>
      <c r="Y388" s="33"/>
      <c r="Z388" s="34"/>
      <c r="AA388" s="34"/>
    </row>
    <row r="389" customHeight="1" spans="1:27">
      <c r="A389" s="35" t="s">
        <v>9</v>
      </c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7"/>
      <c r="O389" s="35" t="s">
        <v>9</v>
      </c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7"/>
    </row>
    <row r="390" customHeight="1" spans="1:27">
      <c r="A390" s="38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40"/>
      <c r="O390" s="38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40"/>
    </row>
    <row r="391" customHeight="1" spans="1:27">
      <c r="A391" s="41" t="s">
        <v>10</v>
      </c>
      <c r="B391" s="42"/>
      <c r="C391" s="42"/>
      <c r="D391" s="42"/>
      <c r="E391" s="42"/>
      <c r="F391" s="43"/>
      <c r="G391" s="44" t="s">
        <v>11</v>
      </c>
      <c r="H391" s="45"/>
      <c r="I391" s="45"/>
      <c r="J391" s="46"/>
      <c r="K391" s="47" t="s">
        <v>12</v>
      </c>
      <c r="L391" s="48"/>
      <c r="M391" s="49" t="s">
        <v>13</v>
      </c>
      <c r="O391" s="41" t="s">
        <v>10</v>
      </c>
      <c r="P391" s="42"/>
      <c r="Q391" s="42"/>
      <c r="R391" s="42"/>
      <c r="S391" s="42"/>
      <c r="T391" s="43"/>
      <c r="U391" s="44" t="s">
        <v>11</v>
      </c>
      <c r="V391" s="45"/>
      <c r="W391" s="45"/>
      <c r="X391" s="46"/>
      <c r="Y391" s="47" t="s">
        <v>12</v>
      </c>
      <c r="Z391" s="48"/>
      <c r="AA391" s="49" t="s">
        <v>13</v>
      </c>
    </row>
    <row r="392" customHeight="1" spans="1:27">
      <c r="A392" s="50" t="s">
        <v>14</v>
      </c>
      <c r="B392" s="51" t="s">
        <v>15</v>
      </c>
      <c r="C392" s="51" t="s">
        <v>16</v>
      </c>
      <c r="D392" s="51" t="s">
        <v>17</v>
      </c>
      <c r="E392" s="51" t="s">
        <v>18</v>
      </c>
      <c r="F392" s="52" t="s">
        <v>10</v>
      </c>
      <c r="G392" s="53" t="s">
        <v>19</v>
      </c>
      <c r="H392" s="54" t="s">
        <v>20</v>
      </c>
      <c r="I392" s="54" t="s">
        <v>21</v>
      </c>
      <c r="J392" s="55" t="s">
        <v>22</v>
      </c>
      <c r="K392" s="56" t="s">
        <v>23</v>
      </c>
      <c r="L392" s="57" t="s">
        <v>24</v>
      </c>
      <c r="M392" s="58"/>
      <c r="O392" s="50" t="s">
        <v>14</v>
      </c>
      <c r="P392" s="51" t="s">
        <v>15</v>
      </c>
      <c r="Q392" s="51" t="s">
        <v>16</v>
      </c>
      <c r="R392" s="51" t="s">
        <v>17</v>
      </c>
      <c r="S392" s="51" t="s">
        <v>18</v>
      </c>
      <c r="T392" s="52" t="s">
        <v>10</v>
      </c>
      <c r="U392" s="53" t="s">
        <v>19</v>
      </c>
      <c r="V392" s="54" t="s">
        <v>20</v>
      </c>
      <c r="W392" s="54" t="s">
        <v>21</v>
      </c>
      <c r="X392" s="55" t="s">
        <v>22</v>
      </c>
      <c r="Y392" s="56" t="s">
        <v>23</v>
      </c>
      <c r="Z392" s="57" t="s">
        <v>24</v>
      </c>
      <c r="AA392" s="58"/>
    </row>
    <row r="393" customHeight="1" spans="1:27">
      <c r="A393" s="59">
        <v>3811</v>
      </c>
      <c r="B393" s="60">
        <v>1.62</v>
      </c>
      <c r="C393" s="61">
        <v>2.2</v>
      </c>
      <c r="D393" s="61">
        <v>1</v>
      </c>
      <c r="E393" s="61">
        <v>0</v>
      </c>
      <c r="F393" s="52">
        <f t="shared" ref="F393:F407" si="91">A393*B393*C393*D393+E393</f>
        <v>13582.404</v>
      </c>
      <c r="G393" s="63">
        <v>2.95</v>
      </c>
      <c r="H393" s="61">
        <v>0.98</v>
      </c>
      <c r="I393" s="61">
        <v>2.47</v>
      </c>
      <c r="J393" s="55">
        <f t="shared" ref="J393:J407" si="92">H393*I393+1</f>
        <v>3.4206</v>
      </c>
      <c r="K393" s="63">
        <v>1.15</v>
      </c>
      <c r="L393" s="57">
        <v>0.5</v>
      </c>
      <c r="M393" s="64">
        <f t="shared" ref="M393:M407" si="93">F393*G393*J393*K393*L393</f>
        <v>78807.726016371</v>
      </c>
      <c r="O393" s="59">
        <v>3811</v>
      </c>
      <c r="P393" s="60">
        <v>1.62</v>
      </c>
      <c r="Q393" s="61">
        <v>2.2</v>
      </c>
      <c r="R393" s="61">
        <v>1</v>
      </c>
      <c r="S393" s="61">
        <v>0</v>
      </c>
      <c r="T393" s="52">
        <f t="shared" ref="T393:T407" si="94">O393*P393*Q393*R393+S393</f>
        <v>13582.404</v>
      </c>
      <c r="U393" s="63">
        <v>3.45</v>
      </c>
      <c r="V393" s="61">
        <v>0.98</v>
      </c>
      <c r="W393" s="61">
        <v>2.47</v>
      </c>
      <c r="X393" s="55">
        <f t="shared" ref="X393:X407" si="95">V393*W393+1</f>
        <v>3.4206</v>
      </c>
      <c r="Y393" s="63">
        <v>1.15</v>
      </c>
      <c r="Z393" s="57">
        <v>0.5</v>
      </c>
      <c r="AA393" s="64">
        <f t="shared" ref="AA393:AA407" si="96">T393*U393*X393*Y393*Z393</f>
        <v>92164.967714061</v>
      </c>
    </row>
    <row r="394" customHeight="1" spans="1:27">
      <c r="A394" s="59">
        <v>3811</v>
      </c>
      <c r="B394" s="60">
        <v>1.1</v>
      </c>
      <c r="C394" s="61">
        <v>2.2</v>
      </c>
      <c r="D394" s="61">
        <v>1</v>
      </c>
      <c r="E394" s="61">
        <v>0</v>
      </c>
      <c r="F394" s="52">
        <f t="shared" si="91"/>
        <v>9222.62</v>
      </c>
      <c r="G394" s="63">
        <v>2.95</v>
      </c>
      <c r="H394" s="61">
        <v>0.98</v>
      </c>
      <c r="I394" s="61">
        <v>2.47</v>
      </c>
      <c r="J394" s="55">
        <f t="shared" si="92"/>
        <v>3.4206</v>
      </c>
      <c r="K394" s="63">
        <v>1.15</v>
      </c>
      <c r="L394" s="57">
        <v>0.5</v>
      </c>
      <c r="M394" s="64">
        <f t="shared" si="93"/>
        <v>53511.418900005</v>
      </c>
      <c r="O394" s="59">
        <v>3811</v>
      </c>
      <c r="P394" s="60">
        <v>1.1</v>
      </c>
      <c r="Q394" s="61">
        <v>2.2</v>
      </c>
      <c r="R394" s="61">
        <v>1</v>
      </c>
      <c r="S394" s="61">
        <v>0</v>
      </c>
      <c r="T394" s="52">
        <f t="shared" si="94"/>
        <v>9222.62</v>
      </c>
      <c r="U394" s="63">
        <v>3.45</v>
      </c>
      <c r="V394" s="61">
        <v>0.98</v>
      </c>
      <c r="W394" s="61">
        <v>2.47</v>
      </c>
      <c r="X394" s="55">
        <f t="shared" si="95"/>
        <v>3.4206</v>
      </c>
      <c r="Y394" s="63">
        <v>1.15</v>
      </c>
      <c r="Z394" s="57">
        <v>0.5</v>
      </c>
      <c r="AA394" s="64">
        <f t="shared" si="96"/>
        <v>62581.150916955</v>
      </c>
    </row>
    <row r="395" customHeight="1" spans="1:27">
      <c r="A395" s="59">
        <v>3811</v>
      </c>
      <c r="B395" s="60">
        <v>1.49</v>
      </c>
      <c r="C395" s="61">
        <v>2.2</v>
      </c>
      <c r="D395" s="61">
        <v>1</v>
      </c>
      <c r="E395" s="61">
        <v>0</v>
      </c>
      <c r="F395" s="52">
        <f t="shared" si="91"/>
        <v>12492.458</v>
      </c>
      <c r="G395" s="63">
        <v>2.95</v>
      </c>
      <c r="H395" s="61">
        <v>0.98</v>
      </c>
      <c r="I395" s="61">
        <v>2.47</v>
      </c>
      <c r="J395" s="55">
        <f t="shared" si="92"/>
        <v>3.4206</v>
      </c>
      <c r="K395" s="63">
        <v>1.15</v>
      </c>
      <c r="L395" s="57">
        <v>0.5</v>
      </c>
      <c r="M395" s="64">
        <f t="shared" si="93"/>
        <v>72483.6492372795</v>
      </c>
      <c r="O395" s="59">
        <v>3811</v>
      </c>
      <c r="P395" s="60">
        <v>1.49</v>
      </c>
      <c r="Q395" s="61">
        <v>2.2</v>
      </c>
      <c r="R395" s="61">
        <v>1</v>
      </c>
      <c r="S395" s="61">
        <v>0</v>
      </c>
      <c r="T395" s="52">
        <f t="shared" si="94"/>
        <v>12492.458</v>
      </c>
      <c r="U395" s="63">
        <v>3.45</v>
      </c>
      <c r="V395" s="61">
        <v>0.98</v>
      </c>
      <c r="W395" s="61">
        <v>2.47</v>
      </c>
      <c r="X395" s="55">
        <f t="shared" si="95"/>
        <v>3.4206</v>
      </c>
      <c r="Y395" s="63">
        <v>1.15</v>
      </c>
      <c r="Z395" s="57">
        <v>0.5</v>
      </c>
      <c r="AA395" s="64">
        <f t="shared" si="96"/>
        <v>84769.0135147845</v>
      </c>
    </row>
    <row r="396" customHeight="1" spans="1:27">
      <c r="A396" s="59">
        <v>3811</v>
      </c>
      <c r="B396" s="60">
        <v>1.37</v>
      </c>
      <c r="C396" s="61">
        <v>2.2</v>
      </c>
      <c r="D396" s="61">
        <v>1</v>
      </c>
      <c r="E396" s="61">
        <v>0</v>
      </c>
      <c r="F396" s="52">
        <f t="shared" si="91"/>
        <v>11486.354</v>
      </c>
      <c r="G396" s="63">
        <v>2.95</v>
      </c>
      <c r="H396" s="61">
        <v>0.98</v>
      </c>
      <c r="I396" s="61">
        <v>2.47</v>
      </c>
      <c r="J396" s="55">
        <f t="shared" si="92"/>
        <v>3.4206</v>
      </c>
      <c r="K396" s="63">
        <v>1.15</v>
      </c>
      <c r="L396" s="57">
        <v>0.5</v>
      </c>
      <c r="M396" s="64">
        <f t="shared" si="93"/>
        <v>66646.0399027335</v>
      </c>
      <c r="O396" s="59">
        <v>3811</v>
      </c>
      <c r="P396" s="60">
        <v>1.37</v>
      </c>
      <c r="Q396" s="61">
        <v>2.2</v>
      </c>
      <c r="R396" s="61">
        <v>1</v>
      </c>
      <c r="S396" s="61">
        <v>0</v>
      </c>
      <c r="T396" s="52">
        <f t="shared" si="94"/>
        <v>11486.354</v>
      </c>
      <c r="U396" s="63">
        <v>3.45</v>
      </c>
      <c r="V396" s="61">
        <v>0.98</v>
      </c>
      <c r="W396" s="61">
        <v>2.47</v>
      </c>
      <c r="X396" s="55">
        <f t="shared" si="95"/>
        <v>3.4206</v>
      </c>
      <c r="Y396" s="63">
        <v>1.15</v>
      </c>
      <c r="Z396" s="57">
        <v>0.5</v>
      </c>
      <c r="AA396" s="64">
        <f t="shared" si="96"/>
        <v>77941.9788692985</v>
      </c>
    </row>
    <row r="397" customHeight="1" spans="1:27">
      <c r="A397" s="59">
        <v>3811</v>
      </c>
      <c r="B397" s="60">
        <v>1.72</v>
      </c>
      <c r="C397" s="61">
        <v>2.2</v>
      </c>
      <c r="D397" s="61">
        <v>1</v>
      </c>
      <c r="E397" s="61">
        <v>0</v>
      </c>
      <c r="F397" s="52">
        <f t="shared" si="91"/>
        <v>14420.824</v>
      </c>
      <c r="G397" s="63">
        <v>2.95</v>
      </c>
      <c r="H397" s="61">
        <v>0.98</v>
      </c>
      <c r="I397" s="61">
        <v>2.47</v>
      </c>
      <c r="J397" s="55">
        <f t="shared" si="92"/>
        <v>3.4206</v>
      </c>
      <c r="K397" s="63">
        <v>1.15</v>
      </c>
      <c r="L397" s="57">
        <v>0.5</v>
      </c>
      <c r="M397" s="64">
        <f t="shared" si="93"/>
        <v>83672.400461826</v>
      </c>
      <c r="O397" s="59">
        <v>3811</v>
      </c>
      <c r="P397" s="60">
        <v>1.72</v>
      </c>
      <c r="Q397" s="61">
        <v>2.2</v>
      </c>
      <c r="R397" s="61">
        <v>1</v>
      </c>
      <c r="S397" s="61">
        <v>0</v>
      </c>
      <c r="T397" s="52">
        <f t="shared" si="94"/>
        <v>14420.824</v>
      </c>
      <c r="U397" s="63">
        <v>3.45</v>
      </c>
      <c r="V397" s="61">
        <v>0.98</v>
      </c>
      <c r="W397" s="61">
        <v>2.47</v>
      </c>
      <c r="X397" s="55">
        <f t="shared" si="95"/>
        <v>3.4206</v>
      </c>
      <c r="Y397" s="63">
        <v>1.15</v>
      </c>
      <c r="Z397" s="57">
        <v>0.5</v>
      </c>
      <c r="AA397" s="64">
        <f t="shared" si="96"/>
        <v>97854.163251966</v>
      </c>
    </row>
    <row r="398" customHeight="1" spans="1:27">
      <c r="A398" s="59">
        <v>3811</v>
      </c>
      <c r="B398" s="65">
        <v>3.16</v>
      </c>
      <c r="C398" s="61">
        <v>2.2</v>
      </c>
      <c r="D398" s="61">
        <v>1</v>
      </c>
      <c r="E398" s="61">
        <v>0</v>
      </c>
      <c r="F398" s="52">
        <f t="shared" si="91"/>
        <v>26494.072</v>
      </c>
      <c r="G398" s="63">
        <v>2.95</v>
      </c>
      <c r="H398" s="61">
        <v>0.98</v>
      </c>
      <c r="I398" s="61">
        <v>2.47</v>
      </c>
      <c r="J398" s="55">
        <f t="shared" si="92"/>
        <v>3.4206</v>
      </c>
      <c r="K398" s="63">
        <v>1.15</v>
      </c>
      <c r="L398" s="57">
        <v>0.5</v>
      </c>
      <c r="M398" s="64">
        <f t="shared" si="93"/>
        <v>153723.712476378</v>
      </c>
      <c r="O398" s="59">
        <v>3811</v>
      </c>
      <c r="P398" s="65">
        <v>3.16</v>
      </c>
      <c r="Q398" s="61">
        <v>2.2</v>
      </c>
      <c r="R398" s="61">
        <v>1</v>
      </c>
      <c r="S398" s="61">
        <v>0</v>
      </c>
      <c r="T398" s="52">
        <f t="shared" si="94"/>
        <v>26494.072</v>
      </c>
      <c r="U398" s="63">
        <v>3.45</v>
      </c>
      <c r="V398" s="61">
        <v>0.98</v>
      </c>
      <c r="W398" s="61">
        <v>2.47</v>
      </c>
      <c r="X398" s="55">
        <f t="shared" si="95"/>
        <v>3.4206</v>
      </c>
      <c r="Y398" s="63">
        <v>1.15</v>
      </c>
      <c r="Z398" s="57">
        <v>0.5</v>
      </c>
      <c r="AA398" s="64">
        <f t="shared" si="96"/>
        <v>179778.578997798</v>
      </c>
    </row>
    <row r="399" customHeight="1" spans="1:27">
      <c r="A399" s="59">
        <v>3811</v>
      </c>
      <c r="B399" s="60">
        <v>1.62</v>
      </c>
      <c r="C399" s="61">
        <v>2.2</v>
      </c>
      <c r="D399" s="61">
        <v>1</v>
      </c>
      <c r="E399" s="61">
        <v>0</v>
      </c>
      <c r="F399" s="52">
        <f t="shared" si="91"/>
        <v>13582.404</v>
      </c>
      <c r="G399" s="63">
        <v>2.95</v>
      </c>
      <c r="H399" s="61">
        <v>0.98</v>
      </c>
      <c r="I399" s="61">
        <v>2.47</v>
      </c>
      <c r="J399" s="55">
        <f t="shared" si="92"/>
        <v>3.4206</v>
      </c>
      <c r="K399" s="63">
        <v>1.15</v>
      </c>
      <c r="L399" s="57">
        <v>0.5</v>
      </c>
      <c r="M399" s="64">
        <f t="shared" si="93"/>
        <v>78807.726016371</v>
      </c>
      <c r="O399" s="59">
        <v>3811</v>
      </c>
      <c r="P399" s="60">
        <v>1.62</v>
      </c>
      <c r="Q399" s="61">
        <v>2.2</v>
      </c>
      <c r="R399" s="61">
        <v>1</v>
      </c>
      <c r="S399" s="61">
        <v>0</v>
      </c>
      <c r="T399" s="52">
        <f t="shared" si="94"/>
        <v>13582.404</v>
      </c>
      <c r="U399" s="63">
        <v>3.45</v>
      </c>
      <c r="V399" s="61">
        <v>0.98</v>
      </c>
      <c r="W399" s="61">
        <v>2.47</v>
      </c>
      <c r="X399" s="55">
        <f t="shared" si="95"/>
        <v>3.4206</v>
      </c>
      <c r="Y399" s="63">
        <v>1.15</v>
      </c>
      <c r="Z399" s="57">
        <v>0.5</v>
      </c>
      <c r="AA399" s="64">
        <f t="shared" si="96"/>
        <v>92164.967714061</v>
      </c>
    </row>
    <row r="400" customHeight="1" spans="1:27">
      <c r="A400" s="59">
        <v>3811</v>
      </c>
      <c r="B400" s="60">
        <v>1.1</v>
      </c>
      <c r="C400" s="61">
        <v>2.2</v>
      </c>
      <c r="D400" s="61">
        <v>1</v>
      </c>
      <c r="E400" s="61">
        <v>0</v>
      </c>
      <c r="F400" s="52">
        <f t="shared" si="91"/>
        <v>9222.62</v>
      </c>
      <c r="G400" s="63">
        <v>2.95</v>
      </c>
      <c r="H400" s="61">
        <v>0.98</v>
      </c>
      <c r="I400" s="61">
        <v>2.47</v>
      </c>
      <c r="J400" s="55">
        <f t="shared" si="92"/>
        <v>3.4206</v>
      </c>
      <c r="K400" s="63">
        <v>1.15</v>
      </c>
      <c r="L400" s="57">
        <v>0.5</v>
      </c>
      <c r="M400" s="64">
        <f t="shared" si="93"/>
        <v>53511.418900005</v>
      </c>
      <c r="O400" s="59">
        <v>3811</v>
      </c>
      <c r="P400" s="60">
        <v>1.1</v>
      </c>
      <c r="Q400" s="61">
        <v>2.2</v>
      </c>
      <c r="R400" s="61">
        <v>1</v>
      </c>
      <c r="S400" s="61">
        <v>0</v>
      </c>
      <c r="T400" s="52">
        <f t="shared" si="94"/>
        <v>9222.62</v>
      </c>
      <c r="U400" s="63">
        <v>3.45</v>
      </c>
      <c r="V400" s="61">
        <v>0.98</v>
      </c>
      <c r="W400" s="61">
        <v>2.47</v>
      </c>
      <c r="X400" s="55">
        <f t="shared" si="95"/>
        <v>3.4206</v>
      </c>
      <c r="Y400" s="63">
        <v>1.15</v>
      </c>
      <c r="Z400" s="57">
        <v>0.5</v>
      </c>
      <c r="AA400" s="64">
        <f t="shared" si="96"/>
        <v>62581.150916955</v>
      </c>
    </row>
    <row r="401" customHeight="1" spans="1:27">
      <c r="A401" s="59">
        <v>3811</v>
      </c>
      <c r="B401" s="60">
        <v>1.49</v>
      </c>
      <c r="C401" s="61">
        <v>2.2</v>
      </c>
      <c r="D401" s="61">
        <v>1</v>
      </c>
      <c r="E401" s="61">
        <v>0</v>
      </c>
      <c r="F401" s="52">
        <f t="shared" si="91"/>
        <v>12492.458</v>
      </c>
      <c r="G401" s="62">
        <v>2.35</v>
      </c>
      <c r="H401" s="61">
        <v>0.98</v>
      </c>
      <c r="I401" s="61">
        <v>2.47</v>
      </c>
      <c r="J401" s="55">
        <f t="shared" si="92"/>
        <v>3.4206</v>
      </c>
      <c r="K401" s="63">
        <v>1.15</v>
      </c>
      <c r="L401" s="57">
        <v>0.5</v>
      </c>
      <c r="M401" s="64">
        <f t="shared" si="93"/>
        <v>57741.2121042735</v>
      </c>
      <c r="O401" s="59">
        <v>3811</v>
      </c>
      <c r="P401" s="60">
        <v>1.49</v>
      </c>
      <c r="Q401" s="61">
        <v>2.2</v>
      </c>
      <c r="R401" s="61">
        <v>1</v>
      </c>
      <c r="S401" s="61">
        <v>0</v>
      </c>
      <c r="T401" s="52">
        <f t="shared" si="94"/>
        <v>12492.458</v>
      </c>
      <c r="U401" s="62">
        <v>2.85</v>
      </c>
      <c r="V401" s="61">
        <v>0.98</v>
      </c>
      <c r="W401" s="61">
        <v>2.47</v>
      </c>
      <c r="X401" s="55">
        <f t="shared" si="95"/>
        <v>3.4206</v>
      </c>
      <c r="Y401" s="63">
        <v>1.15</v>
      </c>
      <c r="Z401" s="57">
        <v>0.5</v>
      </c>
      <c r="AA401" s="64">
        <f t="shared" si="96"/>
        <v>70026.5763817785</v>
      </c>
    </row>
    <row r="402" customHeight="1" spans="1:27">
      <c r="A402" s="59">
        <v>3811</v>
      </c>
      <c r="B402" s="60">
        <v>1.37</v>
      </c>
      <c r="C402" s="61">
        <v>2.2</v>
      </c>
      <c r="D402" s="61">
        <v>1</v>
      </c>
      <c r="E402" s="61">
        <v>0</v>
      </c>
      <c r="F402" s="52">
        <f t="shared" si="91"/>
        <v>11486.354</v>
      </c>
      <c r="G402" s="62">
        <v>2.35</v>
      </c>
      <c r="H402" s="61">
        <v>0.98</v>
      </c>
      <c r="I402" s="61">
        <v>2.47</v>
      </c>
      <c r="J402" s="55">
        <f t="shared" si="92"/>
        <v>3.4206</v>
      </c>
      <c r="K402" s="63">
        <v>1.15</v>
      </c>
      <c r="L402" s="57">
        <v>0.5</v>
      </c>
      <c r="M402" s="64">
        <f t="shared" si="93"/>
        <v>53090.9131428555</v>
      </c>
      <c r="O402" s="59">
        <v>3811</v>
      </c>
      <c r="P402" s="60">
        <v>1.37</v>
      </c>
      <c r="Q402" s="61">
        <v>2.2</v>
      </c>
      <c r="R402" s="61">
        <v>1</v>
      </c>
      <c r="S402" s="61">
        <v>0</v>
      </c>
      <c r="T402" s="52">
        <f t="shared" si="94"/>
        <v>11486.354</v>
      </c>
      <c r="U402" s="62">
        <v>2.85</v>
      </c>
      <c r="V402" s="61">
        <v>0.98</v>
      </c>
      <c r="W402" s="61">
        <v>2.47</v>
      </c>
      <c r="X402" s="55">
        <f t="shared" si="95"/>
        <v>3.4206</v>
      </c>
      <c r="Y402" s="63">
        <v>1.15</v>
      </c>
      <c r="Z402" s="57">
        <v>0.5</v>
      </c>
      <c r="AA402" s="64">
        <f t="shared" si="96"/>
        <v>64386.8521094205</v>
      </c>
    </row>
    <row r="403" customHeight="1" spans="1:27">
      <c r="A403" s="59">
        <v>3811</v>
      </c>
      <c r="B403" s="60">
        <v>1.72</v>
      </c>
      <c r="C403" s="61">
        <v>2.2</v>
      </c>
      <c r="D403" s="61">
        <v>1</v>
      </c>
      <c r="E403" s="61">
        <v>0</v>
      </c>
      <c r="F403" s="52">
        <f t="shared" si="91"/>
        <v>14420.824</v>
      </c>
      <c r="G403" s="62">
        <v>2.35</v>
      </c>
      <c r="H403" s="61">
        <v>0.98</v>
      </c>
      <c r="I403" s="61">
        <v>2.47</v>
      </c>
      <c r="J403" s="55">
        <f t="shared" si="92"/>
        <v>3.4206</v>
      </c>
      <c r="K403" s="62">
        <v>0.9</v>
      </c>
      <c r="L403" s="57">
        <v>0.5</v>
      </c>
      <c r="M403" s="64">
        <f t="shared" si="93"/>
        <v>52164.223132428</v>
      </c>
      <c r="O403" s="59">
        <v>3811</v>
      </c>
      <c r="P403" s="60">
        <v>1.72</v>
      </c>
      <c r="Q403" s="61">
        <v>2.2</v>
      </c>
      <c r="R403" s="61">
        <v>1</v>
      </c>
      <c r="S403" s="61">
        <v>0</v>
      </c>
      <c r="T403" s="52">
        <f t="shared" si="94"/>
        <v>14420.824</v>
      </c>
      <c r="U403" s="62">
        <v>2.85</v>
      </c>
      <c r="V403" s="61">
        <v>0.98</v>
      </c>
      <c r="W403" s="61">
        <v>2.47</v>
      </c>
      <c r="X403" s="55">
        <f t="shared" si="95"/>
        <v>3.4206</v>
      </c>
      <c r="Y403" s="62">
        <v>0.9</v>
      </c>
      <c r="Z403" s="57">
        <v>0.5</v>
      </c>
      <c r="AA403" s="64">
        <f t="shared" si="96"/>
        <v>63262.994011668</v>
      </c>
    </row>
    <row r="404" customHeight="1" spans="1:27">
      <c r="A404" s="59">
        <v>3811</v>
      </c>
      <c r="B404" s="65">
        <v>3.16</v>
      </c>
      <c r="C404" s="61">
        <v>2.2</v>
      </c>
      <c r="D404" s="61">
        <v>1</v>
      </c>
      <c r="E404" s="61">
        <v>0</v>
      </c>
      <c r="F404" s="52">
        <f t="shared" si="91"/>
        <v>26494.072</v>
      </c>
      <c r="G404" s="62">
        <v>2.35</v>
      </c>
      <c r="H404" s="61">
        <v>0.98</v>
      </c>
      <c r="I404" s="61">
        <v>2.47</v>
      </c>
      <c r="J404" s="55">
        <f t="shared" si="92"/>
        <v>3.4206</v>
      </c>
      <c r="K404" s="62">
        <v>0.9</v>
      </c>
      <c r="L404" s="57">
        <v>0.5</v>
      </c>
      <c r="M404" s="64">
        <f t="shared" si="93"/>
        <v>95836.595987484</v>
      </c>
      <c r="O404" s="59">
        <v>3811</v>
      </c>
      <c r="P404" s="65">
        <v>3.16</v>
      </c>
      <c r="Q404" s="61">
        <v>2.2</v>
      </c>
      <c r="R404" s="61">
        <v>1</v>
      </c>
      <c r="S404" s="61">
        <v>0</v>
      </c>
      <c r="T404" s="52">
        <f t="shared" si="94"/>
        <v>26494.072</v>
      </c>
      <c r="U404" s="62">
        <v>2.85</v>
      </c>
      <c r="V404" s="61">
        <v>0.98</v>
      </c>
      <c r="W404" s="61">
        <v>2.47</v>
      </c>
      <c r="X404" s="55">
        <f t="shared" si="95"/>
        <v>3.4206</v>
      </c>
      <c r="Y404" s="62">
        <v>0.9</v>
      </c>
      <c r="Z404" s="57">
        <v>0.5</v>
      </c>
      <c r="AA404" s="64">
        <f t="shared" si="96"/>
        <v>116227.361091204</v>
      </c>
    </row>
    <row r="405" customHeight="1" spans="1:27">
      <c r="A405" s="66">
        <v>3350</v>
      </c>
      <c r="B405" s="60">
        <v>1.62</v>
      </c>
      <c r="C405" s="61">
        <v>2.2</v>
      </c>
      <c r="D405" s="61">
        <v>1</v>
      </c>
      <c r="E405" s="61">
        <v>0</v>
      </c>
      <c r="F405" s="52">
        <f t="shared" si="91"/>
        <v>11939.4</v>
      </c>
      <c r="G405" s="62">
        <v>2.35</v>
      </c>
      <c r="H405" s="61">
        <v>0.98</v>
      </c>
      <c r="I405" s="61">
        <v>2.47</v>
      </c>
      <c r="J405" s="55">
        <f t="shared" si="92"/>
        <v>3.4206</v>
      </c>
      <c r="K405" s="62">
        <v>0.9</v>
      </c>
      <c r="L405" s="57">
        <v>0.5</v>
      </c>
      <c r="M405" s="64">
        <f t="shared" si="93"/>
        <v>43188.2065593</v>
      </c>
      <c r="O405" s="66">
        <v>3350</v>
      </c>
      <c r="P405" s="60">
        <v>1.62</v>
      </c>
      <c r="Q405" s="61">
        <v>2.2</v>
      </c>
      <c r="R405" s="61">
        <v>1</v>
      </c>
      <c r="S405" s="61">
        <v>0</v>
      </c>
      <c r="T405" s="52">
        <f t="shared" si="94"/>
        <v>11939.4</v>
      </c>
      <c r="U405" s="62">
        <v>2.85</v>
      </c>
      <c r="V405" s="61">
        <v>0.98</v>
      </c>
      <c r="W405" s="61">
        <v>2.47</v>
      </c>
      <c r="X405" s="55">
        <f t="shared" si="95"/>
        <v>3.4206</v>
      </c>
      <c r="Y405" s="62">
        <v>0.9</v>
      </c>
      <c r="Z405" s="57">
        <v>0.5</v>
      </c>
      <c r="AA405" s="64">
        <f t="shared" si="96"/>
        <v>52377.1866783</v>
      </c>
    </row>
    <row r="406" customHeight="1" spans="1:27">
      <c r="A406" s="66">
        <v>3350</v>
      </c>
      <c r="B406" s="60">
        <v>1.1</v>
      </c>
      <c r="C406" s="61">
        <v>2.2</v>
      </c>
      <c r="D406" s="61">
        <v>1</v>
      </c>
      <c r="E406" s="61">
        <v>0</v>
      </c>
      <c r="F406" s="52">
        <f t="shared" si="91"/>
        <v>8107</v>
      </c>
      <c r="G406" s="62">
        <v>2.35</v>
      </c>
      <c r="H406" s="61">
        <v>0.98</v>
      </c>
      <c r="I406" s="61">
        <v>2.47</v>
      </c>
      <c r="J406" s="55">
        <f t="shared" si="92"/>
        <v>3.4206</v>
      </c>
      <c r="K406" s="62">
        <v>0.9</v>
      </c>
      <c r="L406" s="57">
        <v>0.5</v>
      </c>
      <c r="M406" s="64">
        <f t="shared" si="93"/>
        <v>29325.3254415</v>
      </c>
      <c r="O406" s="66">
        <v>3350</v>
      </c>
      <c r="P406" s="60">
        <v>1.1</v>
      </c>
      <c r="Q406" s="61">
        <v>2.2</v>
      </c>
      <c r="R406" s="61">
        <v>1</v>
      </c>
      <c r="S406" s="61">
        <v>0</v>
      </c>
      <c r="T406" s="52">
        <f t="shared" si="94"/>
        <v>8107</v>
      </c>
      <c r="U406" s="62">
        <v>2.85</v>
      </c>
      <c r="V406" s="61">
        <v>0.98</v>
      </c>
      <c r="W406" s="61">
        <v>2.47</v>
      </c>
      <c r="X406" s="55">
        <f t="shared" si="95"/>
        <v>3.4206</v>
      </c>
      <c r="Y406" s="62">
        <v>0.9</v>
      </c>
      <c r="Z406" s="57">
        <v>0.5</v>
      </c>
      <c r="AA406" s="64">
        <f t="shared" si="96"/>
        <v>35564.7563865</v>
      </c>
    </row>
    <row r="407" customHeight="1" spans="1:27">
      <c r="A407" s="66">
        <v>3350</v>
      </c>
      <c r="B407" s="51">
        <v>6.07</v>
      </c>
      <c r="C407" s="61">
        <v>1</v>
      </c>
      <c r="D407" s="61">
        <v>1</v>
      </c>
      <c r="E407" s="61">
        <v>0</v>
      </c>
      <c r="F407" s="52">
        <f t="shared" si="91"/>
        <v>20334.5</v>
      </c>
      <c r="G407" s="62">
        <v>2.05</v>
      </c>
      <c r="H407" s="61">
        <v>0.98</v>
      </c>
      <c r="I407" s="61">
        <v>2.47</v>
      </c>
      <c r="J407" s="55">
        <f t="shared" si="92"/>
        <v>3.4206</v>
      </c>
      <c r="K407" s="62">
        <v>0.9</v>
      </c>
      <c r="L407" s="57">
        <v>0.5</v>
      </c>
      <c r="M407" s="64">
        <f t="shared" si="93"/>
        <v>64165.58592075</v>
      </c>
      <c r="O407" s="66">
        <v>3350</v>
      </c>
      <c r="P407" s="51">
        <v>6.07</v>
      </c>
      <c r="Q407" s="61">
        <v>1</v>
      </c>
      <c r="R407" s="61">
        <v>1</v>
      </c>
      <c r="S407" s="61">
        <v>0</v>
      </c>
      <c r="T407" s="52">
        <f t="shared" si="94"/>
        <v>20334.5</v>
      </c>
      <c r="U407" s="62">
        <v>2.85</v>
      </c>
      <c r="V407" s="61">
        <v>0.98</v>
      </c>
      <c r="W407" s="61">
        <v>2.47</v>
      </c>
      <c r="X407" s="55">
        <f t="shared" si="95"/>
        <v>3.4206</v>
      </c>
      <c r="Y407" s="62">
        <v>0.9</v>
      </c>
      <c r="Z407" s="57">
        <v>0.5</v>
      </c>
      <c r="AA407" s="64">
        <f t="shared" si="96"/>
        <v>89205.81457275</v>
      </c>
    </row>
    <row r="408" customHeight="1" spans="1:27">
      <c r="A408" s="67">
        <f>SUM(M393:M407)</f>
        <v>1036676.15419956</v>
      </c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9"/>
      <c r="O408" s="67">
        <f>SUM(AA393:AA407)</f>
        <v>1240887.5131275</v>
      </c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9"/>
    </row>
    <row r="409" customHeight="1" spans="1:27">
      <c r="A409" s="67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9"/>
      <c r="O409" s="67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9"/>
    </row>
    <row r="410" customHeight="1" spans="1:27">
      <c r="A410" s="70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2"/>
      <c r="O410" s="70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2"/>
    </row>
    <row r="411" customHeight="1" spans="1:27">
      <c r="A411" s="35" t="s">
        <v>25</v>
      </c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7"/>
      <c r="O411" s="35" t="s">
        <v>25</v>
      </c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7"/>
    </row>
    <row r="412" customHeight="1" spans="1:27">
      <c r="A412" s="38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40"/>
      <c r="O412" s="38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40"/>
    </row>
    <row r="413" customHeight="1" spans="1:27">
      <c r="A413" s="41" t="s">
        <v>10</v>
      </c>
      <c r="B413" s="42"/>
      <c r="C413" s="42"/>
      <c r="D413" s="42"/>
      <c r="E413" s="42"/>
      <c r="F413" s="43"/>
      <c r="G413" s="44" t="s">
        <v>11</v>
      </c>
      <c r="H413" s="45"/>
      <c r="I413" s="45"/>
      <c r="J413" s="46"/>
      <c r="K413" s="47" t="s">
        <v>12</v>
      </c>
      <c r="L413" s="48"/>
      <c r="M413" s="49" t="s">
        <v>13</v>
      </c>
      <c r="O413" s="41" t="s">
        <v>10</v>
      </c>
      <c r="P413" s="42"/>
      <c r="Q413" s="42"/>
      <c r="R413" s="42"/>
      <c r="S413" s="42"/>
      <c r="T413" s="43"/>
      <c r="U413" s="44" t="s">
        <v>11</v>
      </c>
      <c r="V413" s="45"/>
      <c r="W413" s="45"/>
      <c r="X413" s="46"/>
      <c r="Y413" s="47" t="s">
        <v>12</v>
      </c>
      <c r="Z413" s="48"/>
      <c r="AA413" s="49" t="s">
        <v>13</v>
      </c>
    </row>
    <row r="414" customHeight="1" spans="1:27">
      <c r="A414" s="50" t="s">
        <v>14</v>
      </c>
      <c r="B414" s="51" t="s">
        <v>15</v>
      </c>
      <c r="C414" s="51" t="s">
        <v>16</v>
      </c>
      <c r="D414" s="51" t="s">
        <v>17</v>
      </c>
      <c r="E414" s="51" t="s">
        <v>18</v>
      </c>
      <c r="F414" s="52" t="s">
        <v>10</v>
      </c>
      <c r="G414" s="53" t="s">
        <v>19</v>
      </c>
      <c r="H414" s="54" t="s">
        <v>20</v>
      </c>
      <c r="I414" s="54" t="s">
        <v>21</v>
      </c>
      <c r="J414" s="55" t="s">
        <v>22</v>
      </c>
      <c r="K414" s="56" t="s">
        <v>23</v>
      </c>
      <c r="L414" s="57" t="s">
        <v>24</v>
      </c>
      <c r="M414" s="58"/>
      <c r="O414" s="50" t="s">
        <v>14</v>
      </c>
      <c r="P414" s="51" t="s">
        <v>15</v>
      </c>
      <c r="Q414" s="51" t="s">
        <v>16</v>
      </c>
      <c r="R414" s="51" t="s">
        <v>17</v>
      </c>
      <c r="S414" s="51" t="s">
        <v>18</v>
      </c>
      <c r="T414" s="52" t="s">
        <v>10</v>
      </c>
      <c r="U414" s="53" t="s">
        <v>19</v>
      </c>
      <c r="V414" s="54" t="s">
        <v>20</v>
      </c>
      <c r="W414" s="54" t="s">
        <v>21</v>
      </c>
      <c r="X414" s="55" t="s">
        <v>22</v>
      </c>
      <c r="Y414" s="56" t="s">
        <v>23</v>
      </c>
      <c r="Z414" s="57" t="s">
        <v>24</v>
      </c>
      <c r="AA414" s="58"/>
    </row>
    <row r="415" customHeight="1" spans="1:27">
      <c r="A415" s="59">
        <v>3811</v>
      </c>
      <c r="B415" s="54">
        <v>5.01</v>
      </c>
      <c r="C415" s="61">
        <v>1</v>
      </c>
      <c r="D415" s="61">
        <v>1</v>
      </c>
      <c r="E415" s="61">
        <v>0</v>
      </c>
      <c r="F415" s="52">
        <f t="shared" ref="F415:F427" si="97">A415*B415*C415*D415+E415</f>
        <v>19093.11</v>
      </c>
      <c r="G415" s="63">
        <v>2.95</v>
      </c>
      <c r="H415" s="61">
        <v>0.98</v>
      </c>
      <c r="I415" s="61">
        <v>2.47</v>
      </c>
      <c r="J415" s="55">
        <f t="shared" ref="J415:J427" si="98">H415*I415+1</f>
        <v>3.4206</v>
      </c>
      <c r="K415" s="62">
        <v>0.9</v>
      </c>
      <c r="L415" s="57">
        <v>0.5</v>
      </c>
      <c r="M415" s="64">
        <f t="shared" ref="M415:M427" si="99">F415*G415*J415*K415*L415</f>
        <v>86698.881717615</v>
      </c>
      <c r="O415" s="59">
        <v>3811</v>
      </c>
      <c r="P415" s="54">
        <v>5.01</v>
      </c>
      <c r="Q415" s="61">
        <v>1</v>
      </c>
      <c r="R415" s="61">
        <v>1</v>
      </c>
      <c r="S415" s="61">
        <v>0</v>
      </c>
      <c r="T415" s="52">
        <f t="shared" ref="T415:T427" si="100">O415*P415*Q415*R415+S415</f>
        <v>19093.11</v>
      </c>
      <c r="U415" s="63">
        <v>3.45</v>
      </c>
      <c r="V415" s="61">
        <v>0.98</v>
      </c>
      <c r="W415" s="61">
        <v>2.47</v>
      </c>
      <c r="X415" s="55">
        <f t="shared" ref="X415:X427" si="101">V415*W415+1</f>
        <v>3.4206</v>
      </c>
      <c r="Y415" s="62">
        <v>0.9</v>
      </c>
      <c r="Z415" s="57">
        <v>0.5</v>
      </c>
      <c r="AA415" s="64">
        <f t="shared" ref="AA415:AA427" si="102">T415*U415*X415*Y415*Z415</f>
        <v>101393.607432465</v>
      </c>
    </row>
    <row r="416" customHeight="1" spans="1:27">
      <c r="A416" s="59">
        <v>3811</v>
      </c>
      <c r="B416" s="60">
        <v>0.59</v>
      </c>
      <c r="C416" s="61">
        <v>2.2</v>
      </c>
      <c r="D416" s="61">
        <v>1</v>
      </c>
      <c r="E416" s="61">
        <v>0</v>
      </c>
      <c r="F416" s="52">
        <f t="shared" si="97"/>
        <v>4946.678</v>
      </c>
      <c r="G416" s="63">
        <v>2.95</v>
      </c>
      <c r="H416" s="61">
        <v>0.98</v>
      </c>
      <c r="I416" s="61">
        <v>2.47</v>
      </c>
      <c r="J416" s="55">
        <f t="shared" si="98"/>
        <v>3.4206</v>
      </c>
      <c r="K416" s="62">
        <v>0.9</v>
      </c>
      <c r="L416" s="57">
        <v>0.5</v>
      </c>
      <c r="M416" s="64">
        <f t="shared" si="99"/>
        <v>22462.105482927</v>
      </c>
      <c r="O416" s="59">
        <v>3811</v>
      </c>
      <c r="P416" s="60">
        <v>0.59</v>
      </c>
      <c r="Q416" s="61">
        <v>2.2</v>
      </c>
      <c r="R416" s="61">
        <v>1</v>
      </c>
      <c r="S416" s="61">
        <v>0</v>
      </c>
      <c r="T416" s="52">
        <f t="shared" si="100"/>
        <v>4946.678</v>
      </c>
      <c r="U416" s="63">
        <v>3.45</v>
      </c>
      <c r="V416" s="61">
        <v>0.98</v>
      </c>
      <c r="W416" s="61">
        <v>2.47</v>
      </c>
      <c r="X416" s="55">
        <f t="shared" si="101"/>
        <v>3.4206</v>
      </c>
      <c r="Y416" s="62">
        <v>0.9</v>
      </c>
      <c r="Z416" s="57">
        <v>0.5</v>
      </c>
      <c r="AA416" s="64">
        <f t="shared" si="102"/>
        <v>26269.242005457</v>
      </c>
    </row>
    <row r="417" customHeight="1" spans="1:27">
      <c r="A417" s="59">
        <v>3811</v>
      </c>
      <c r="B417" s="60">
        <v>0.8</v>
      </c>
      <c r="C417" s="61">
        <v>2.2</v>
      </c>
      <c r="D417" s="61">
        <v>1</v>
      </c>
      <c r="E417" s="61">
        <v>0</v>
      </c>
      <c r="F417" s="52">
        <f t="shared" si="97"/>
        <v>6707.36</v>
      </c>
      <c r="G417" s="63">
        <v>2.95</v>
      </c>
      <c r="H417" s="61">
        <v>0.98</v>
      </c>
      <c r="I417" s="61">
        <v>2.47</v>
      </c>
      <c r="J417" s="55">
        <f t="shared" si="98"/>
        <v>3.4206</v>
      </c>
      <c r="K417" s="62">
        <v>0.9</v>
      </c>
      <c r="L417" s="57">
        <v>0.5</v>
      </c>
      <c r="M417" s="64">
        <f t="shared" si="99"/>
        <v>30457.09218024</v>
      </c>
      <c r="O417" s="59">
        <v>3811</v>
      </c>
      <c r="P417" s="60">
        <v>0.8</v>
      </c>
      <c r="Q417" s="61">
        <v>2.2</v>
      </c>
      <c r="R417" s="61">
        <v>1</v>
      </c>
      <c r="S417" s="61">
        <v>0</v>
      </c>
      <c r="T417" s="52">
        <f t="shared" si="100"/>
        <v>6707.36</v>
      </c>
      <c r="U417" s="63">
        <v>3.45</v>
      </c>
      <c r="V417" s="61">
        <v>0.98</v>
      </c>
      <c r="W417" s="61">
        <v>2.47</v>
      </c>
      <c r="X417" s="55">
        <f t="shared" si="101"/>
        <v>3.4206</v>
      </c>
      <c r="Y417" s="62">
        <v>0.9</v>
      </c>
      <c r="Z417" s="57">
        <v>0.5</v>
      </c>
      <c r="AA417" s="64">
        <f t="shared" si="102"/>
        <v>35619.31119384</v>
      </c>
    </row>
    <row r="418" customHeight="1" spans="1:27">
      <c r="A418" s="59">
        <v>3811</v>
      </c>
      <c r="B418" s="60">
        <v>0.74</v>
      </c>
      <c r="C418" s="61">
        <v>2.2</v>
      </c>
      <c r="D418" s="61">
        <v>1</v>
      </c>
      <c r="E418" s="61">
        <v>0</v>
      </c>
      <c r="F418" s="52">
        <f t="shared" si="97"/>
        <v>6204.308</v>
      </c>
      <c r="G418" s="63">
        <v>2.95</v>
      </c>
      <c r="H418" s="61">
        <v>0.98</v>
      </c>
      <c r="I418" s="61">
        <v>2.47</v>
      </c>
      <c r="J418" s="55">
        <f t="shared" si="98"/>
        <v>3.4206</v>
      </c>
      <c r="K418" s="62">
        <v>0.9</v>
      </c>
      <c r="L418" s="57">
        <v>0.5</v>
      </c>
      <c r="M418" s="64">
        <f t="shared" si="99"/>
        <v>28172.810266722</v>
      </c>
      <c r="O418" s="59">
        <v>3811</v>
      </c>
      <c r="P418" s="60">
        <v>0.74</v>
      </c>
      <c r="Q418" s="61">
        <v>2.2</v>
      </c>
      <c r="R418" s="61">
        <v>1</v>
      </c>
      <c r="S418" s="61">
        <v>0</v>
      </c>
      <c r="T418" s="52">
        <f t="shared" si="100"/>
        <v>6204.308</v>
      </c>
      <c r="U418" s="63">
        <v>3.45</v>
      </c>
      <c r="V418" s="61">
        <v>0.98</v>
      </c>
      <c r="W418" s="61">
        <v>2.47</v>
      </c>
      <c r="X418" s="55">
        <f t="shared" si="101"/>
        <v>3.4206</v>
      </c>
      <c r="Y418" s="62">
        <v>0.9</v>
      </c>
      <c r="Z418" s="57">
        <v>0.5</v>
      </c>
      <c r="AA418" s="64">
        <f t="shared" si="102"/>
        <v>32947.862854302</v>
      </c>
    </row>
    <row r="419" customHeight="1" spans="1:27">
      <c r="A419" s="59">
        <v>3811</v>
      </c>
      <c r="B419" s="60">
        <v>0.92</v>
      </c>
      <c r="C419" s="61">
        <v>2.2</v>
      </c>
      <c r="D419" s="61">
        <v>1</v>
      </c>
      <c r="E419" s="61">
        <v>0</v>
      </c>
      <c r="F419" s="52">
        <f t="shared" si="97"/>
        <v>7713.464</v>
      </c>
      <c r="G419" s="63">
        <v>2.95</v>
      </c>
      <c r="H419" s="61">
        <v>0.98</v>
      </c>
      <c r="I419" s="61">
        <v>2.47</v>
      </c>
      <c r="J419" s="55">
        <f t="shared" si="98"/>
        <v>3.4206</v>
      </c>
      <c r="K419" s="62">
        <v>0.9</v>
      </c>
      <c r="L419" s="57">
        <v>0.5</v>
      </c>
      <c r="M419" s="64">
        <f t="shared" si="99"/>
        <v>35025.656007276</v>
      </c>
      <c r="O419" s="59">
        <v>3811</v>
      </c>
      <c r="P419" s="60">
        <v>0.92</v>
      </c>
      <c r="Q419" s="61">
        <v>2.2</v>
      </c>
      <c r="R419" s="61">
        <v>1</v>
      </c>
      <c r="S419" s="61">
        <v>0</v>
      </c>
      <c r="T419" s="52">
        <f t="shared" si="100"/>
        <v>7713.464</v>
      </c>
      <c r="U419" s="63">
        <v>3.45</v>
      </c>
      <c r="V419" s="61">
        <v>0.98</v>
      </c>
      <c r="W419" s="61">
        <v>2.47</v>
      </c>
      <c r="X419" s="55">
        <f t="shared" si="101"/>
        <v>3.4206</v>
      </c>
      <c r="Y419" s="62">
        <v>0.9</v>
      </c>
      <c r="Z419" s="57">
        <v>0.5</v>
      </c>
      <c r="AA419" s="64">
        <f t="shared" si="102"/>
        <v>40962.207872916</v>
      </c>
    </row>
    <row r="420" customHeight="1" spans="1:27">
      <c r="A420" s="59">
        <v>3811</v>
      </c>
      <c r="B420" s="65">
        <v>1.7</v>
      </c>
      <c r="C420" s="61">
        <v>2.2</v>
      </c>
      <c r="D420" s="61">
        <v>1</v>
      </c>
      <c r="E420" s="61">
        <v>0</v>
      </c>
      <c r="F420" s="52">
        <f t="shared" si="97"/>
        <v>14253.14</v>
      </c>
      <c r="G420" s="63">
        <v>2.95</v>
      </c>
      <c r="H420" s="61">
        <v>0.98</v>
      </c>
      <c r="I420" s="61">
        <v>2.47</v>
      </c>
      <c r="J420" s="55">
        <f t="shared" si="98"/>
        <v>3.4206</v>
      </c>
      <c r="K420" s="62">
        <v>0.9</v>
      </c>
      <c r="L420" s="57">
        <v>0.5</v>
      </c>
      <c r="M420" s="64">
        <f t="shared" si="99"/>
        <v>64721.32088301</v>
      </c>
      <c r="O420" s="59">
        <v>3811</v>
      </c>
      <c r="P420" s="65">
        <v>1.7</v>
      </c>
      <c r="Q420" s="61">
        <v>2.2</v>
      </c>
      <c r="R420" s="61">
        <v>1</v>
      </c>
      <c r="S420" s="61">
        <v>0</v>
      </c>
      <c r="T420" s="52">
        <f t="shared" si="100"/>
        <v>14253.14</v>
      </c>
      <c r="U420" s="63">
        <v>3.45</v>
      </c>
      <c r="V420" s="61">
        <v>0.98</v>
      </c>
      <c r="W420" s="61">
        <v>2.47</v>
      </c>
      <c r="X420" s="55">
        <f t="shared" si="101"/>
        <v>3.4206</v>
      </c>
      <c r="Y420" s="62">
        <v>0.9</v>
      </c>
      <c r="Z420" s="57">
        <v>0.5</v>
      </c>
      <c r="AA420" s="64">
        <f t="shared" si="102"/>
        <v>75691.03628691</v>
      </c>
    </row>
    <row r="421" customHeight="1" spans="1:27">
      <c r="A421" s="59">
        <v>3811</v>
      </c>
      <c r="B421" s="60">
        <v>0.59</v>
      </c>
      <c r="C421" s="61">
        <v>2.2</v>
      </c>
      <c r="D421" s="61">
        <v>1</v>
      </c>
      <c r="E421" s="61">
        <v>0</v>
      </c>
      <c r="F421" s="52">
        <f t="shared" si="97"/>
        <v>4946.678</v>
      </c>
      <c r="G421" s="63">
        <v>2.95</v>
      </c>
      <c r="H421" s="61">
        <v>0.98</v>
      </c>
      <c r="I421" s="61">
        <v>2.47</v>
      </c>
      <c r="J421" s="55">
        <f t="shared" si="98"/>
        <v>3.4206</v>
      </c>
      <c r="K421" s="62">
        <v>0.9</v>
      </c>
      <c r="L421" s="57">
        <v>0.5</v>
      </c>
      <c r="M421" s="64">
        <f t="shared" si="99"/>
        <v>22462.105482927</v>
      </c>
      <c r="O421" s="59">
        <v>3811</v>
      </c>
      <c r="P421" s="60">
        <v>0.59</v>
      </c>
      <c r="Q421" s="61">
        <v>2.2</v>
      </c>
      <c r="R421" s="61">
        <v>1</v>
      </c>
      <c r="S421" s="61">
        <v>0</v>
      </c>
      <c r="T421" s="52">
        <f t="shared" si="100"/>
        <v>4946.678</v>
      </c>
      <c r="U421" s="63">
        <v>3.45</v>
      </c>
      <c r="V421" s="61">
        <v>0.98</v>
      </c>
      <c r="W421" s="61">
        <v>2.47</v>
      </c>
      <c r="X421" s="55">
        <f t="shared" si="101"/>
        <v>3.4206</v>
      </c>
      <c r="Y421" s="62">
        <v>0.9</v>
      </c>
      <c r="Z421" s="57">
        <v>0.5</v>
      </c>
      <c r="AA421" s="64">
        <f t="shared" si="102"/>
        <v>26269.242005457</v>
      </c>
    </row>
    <row r="422" customHeight="1" spans="1:27">
      <c r="A422" s="59">
        <v>3811</v>
      </c>
      <c r="B422" s="60">
        <v>0.8</v>
      </c>
      <c r="C422" s="61">
        <v>2.2</v>
      </c>
      <c r="D422" s="61">
        <v>1</v>
      </c>
      <c r="E422" s="61">
        <v>0</v>
      </c>
      <c r="F422" s="52">
        <f t="shared" si="97"/>
        <v>6707.36</v>
      </c>
      <c r="G422" s="63">
        <v>2.95</v>
      </c>
      <c r="H422" s="61">
        <v>0.98</v>
      </c>
      <c r="I422" s="61">
        <v>2.47</v>
      </c>
      <c r="J422" s="55">
        <f t="shared" si="98"/>
        <v>3.4206</v>
      </c>
      <c r="K422" s="62">
        <v>0.9</v>
      </c>
      <c r="L422" s="57">
        <v>0.5</v>
      </c>
      <c r="M422" s="64">
        <f t="shared" si="99"/>
        <v>30457.09218024</v>
      </c>
      <c r="O422" s="59">
        <v>3811</v>
      </c>
      <c r="P422" s="60">
        <v>0.8</v>
      </c>
      <c r="Q422" s="61">
        <v>2.2</v>
      </c>
      <c r="R422" s="61">
        <v>1</v>
      </c>
      <c r="S422" s="61">
        <v>0</v>
      </c>
      <c r="T422" s="52">
        <f t="shared" si="100"/>
        <v>6707.36</v>
      </c>
      <c r="U422" s="63">
        <v>3.45</v>
      </c>
      <c r="V422" s="61">
        <v>0.98</v>
      </c>
      <c r="W422" s="61">
        <v>2.47</v>
      </c>
      <c r="X422" s="55">
        <f t="shared" si="101"/>
        <v>3.4206</v>
      </c>
      <c r="Y422" s="62">
        <v>0.9</v>
      </c>
      <c r="Z422" s="57">
        <v>0.5</v>
      </c>
      <c r="AA422" s="64">
        <f t="shared" si="102"/>
        <v>35619.31119384</v>
      </c>
    </row>
    <row r="423" customHeight="1" spans="1:27">
      <c r="A423" s="59">
        <v>3811</v>
      </c>
      <c r="B423" s="60">
        <v>0.74</v>
      </c>
      <c r="C423" s="61">
        <v>2.2</v>
      </c>
      <c r="D423" s="61">
        <v>1</v>
      </c>
      <c r="E423" s="61">
        <v>0</v>
      </c>
      <c r="F423" s="52">
        <f t="shared" si="97"/>
        <v>6204.308</v>
      </c>
      <c r="G423" s="62">
        <v>2.35</v>
      </c>
      <c r="H423" s="61">
        <v>0.98</v>
      </c>
      <c r="I423" s="61">
        <v>2.47</v>
      </c>
      <c r="J423" s="55">
        <f t="shared" si="98"/>
        <v>3.4206</v>
      </c>
      <c r="K423" s="62">
        <v>0.9</v>
      </c>
      <c r="L423" s="57">
        <v>0.5</v>
      </c>
      <c r="M423" s="64">
        <f t="shared" si="99"/>
        <v>22442.747161626</v>
      </c>
      <c r="O423" s="59">
        <v>3811</v>
      </c>
      <c r="P423" s="60">
        <v>0.74</v>
      </c>
      <c r="Q423" s="61">
        <v>2.2</v>
      </c>
      <c r="R423" s="61">
        <v>1</v>
      </c>
      <c r="S423" s="61">
        <v>0</v>
      </c>
      <c r="T423" s="52">
        <f t="shared" si="100"/>
        <v>6204.308</v>
      </c>
      <c r="U423" s="62">
        <v>2.85</v>
      </c>
      <c r="V423" s="61">
        <v>0.98</v>
      </c>
      <c r="W423" s="61">
        <v>2.47</v>
      </c>
      <c r="X423" s="55">
        <f t="shared" si="101"/>
        <v>3.4206</v>
      </c>
      <c r="Y423" s="62">
        <v>0.9</v>
      </c>
      <c r="Z423" s="57">
        <v>0.5</v>
      </c>
      <c r="AA423" s="64">
        <f t="shared" si="102"/>
        <v>27217.799749206</v>
      </c>
    </row>
    <row r="424" customHeight="1" spans="1:27">
      <c r="A424" s="59">
        <v>3811</v>
      </c>
      <c r="B424" s="60">
        <v>0.92</v>
      </c>
      <c r="C424" s="61">
        <v>2.2</v>
      </c>
      <c r="D424" s="61">
        <v>1</v>
      </c>
      <c r="E424" s="61">
        <v>0</v>
      </c>
      <c r="F424" s="52">
        <f t="shared" si="97"/>
        <v>7713.464</v>
      </c>
      <c r="G424" s="62">
        <v>2.35</v>
      </c>
      <c r="H424" s="61">
        <v>0.98</v>
      </c>
      <c r="I424" s="61">
        <v>2.47</v>
      </c>
      <c r="J424" s="55">
        <f t="shared" si="98"/>
        <v>3.4206</v>
      </c>
      <c r="K424" s="62">
        <v>0.9</v>
      </c>
      <c r="L424" s="57">
        <v>0.5</v>
      </c>
      <c r="M424" s="64">
        <f t="shared" si="99"/>
        <v>27901.793768508</v>
      </c>
      <c r="O424" s="59">
        <v>3811</v>
      </c>
      <c r="P424" s="60">
        <v>0.92</v>
      </c>
      <c r="Q424" s="61">
        <v>2.2</v>
      </c>
      <c r="R424" s="61">
        <v>1</v>
      </c>
      <c r="S424" s="61">
        <v>0</v>
      </c>
      <c r="T424" s="52">
        <f t="shared" si="100"/>
        <v>7713.464</v>
      </c>
      <c r="U424" s="62">
        <v>2.85</v>
      </c>
      <c r="V424" s="61">
        <v>0.98</v>
      </c>
      <c r="W424" s="61">
        <v>2.47</v>
      </c>
      <c r="X424" s="55">
        <f t="shared" si="101"/>
        <v>3.4206</v>
      </c>
      <c r="Y424" s="62">
        <v>0.9</v>
      </c>
      <c r="Z424" s="57">
        <v>0.5</v>
      </c>
      <c r="AA424" s="64">
        <f t="shared" si="102"/>
        <v>33838.345634148</v>
      </c>
    </row>
    <row r="425" customHeight="1" spans="1:27">
      <c r="A425" s="59">
        <v>3811</v>
      </c>
      <c r="B425" s="65">
        <v>1.7</v>
      </c>
      <c r="C425" s="61">
        <v>2.2</v>
      </c>
      <c r="D425" s="61">
        <v>1</v>
      </c>
      <c r="E425" s="61">
        <v>0</v>
      </c>
      <c r="F425" s="52">
        <f t="shared" si="97"/>
        <v>14253.14</v>
      </c>
      <c r="G425" s="62">
        <v>2.35</v>
      </c>
      <c r="H425" s="61">
        <v>0.98</v>
      </c>
      <c r="I425" s="61">
        <v>2.47</v>
      </c>
      <c r="J425" s="55">
        <f t="shared" si="98"/>
        <v>3.4206</v>
      </c>
      <c r="K425" s="62">
        <v>0.9</v>
      </c>
      <c r="L425" s="57">
        <v>0.5</v>
      </c>
      <c r="M425" s="64">
        <f t="shared" si="99"/>
        <v>51557.66239833</v>
      </c>
      <c r="O425" s="59">
        <v>3811</v>
      </c>
      <c r="P425" s="65">
        <v>1.7</v>
      </c>
      <c r="Q425" s="61">
        <v>2.2</v>
      </c>
      <c r="R425" s="61">
        <v>1</v>
      </c>
      <c r="S425" s="61">
        <v>0</v>
      </c>
      <c r="T425" s="52">
        <f t="shared" si="100"/>
        <v>14253.14</v>
      </c>
      <c r="U425" s="62">
        <v>2.85</v>
      </c>
      <c r="V425" s="61">
        <v>0.98</v>
      </c>
      <c r="W425" s="61">
        <v>2.47</v>
      </c>
      <c r="X425" s="55">
        <f t="shared" si="101"/>
        <v>3.4206</v>
      </c>
      <c r="Y425" s="62">
        <v>0.9</v>
      </c>
      <c r="Z425" s="57">
        <v>0.5</v>
      </c>
      <c r="AA425" s="64">
        <f t="shared" si="102"/>
        <v>62527.37780223</v>
      </c>
    </row>
    <row r="426" customHeight="1" spans="1:27">
      <c r="A426" s="66">
        <v>3350</v>
      </c>
      <c r="B426" s="60">
        <v>0.59</v>
      </c>
      <c r="C426" s="61">
        <v>2.2</v>
      </c>
      <c r="D426" s="61">
        <v>1</v>
      </c>
      <c r="E426" s="61">
        <v>0</v>
      </c>
      <c r="F426" s="52">
        <f t="shared" si="97"/>
        <v>4348.3</v>
      </c>
      <c r="G426" s="62">
        <v>2.35</v>
      </c>
      <c r="H426" s="61">
        <v>0.98</v>
      </c>
      <c r="I426" s="61">
        <v>2.47</v>
      </c>
      <c r="J426" s="55">
        <f t="shared" si="98"/>
        <v>3.4206</v>
      </c>
      <c r="K426" s="62">
        <v>0.9</v>
      </c>
      <c r="L426" s="57">
        <v>0.5</v>
      </c>
      <c r="M426" s="64">
        <f t="shared" si="99"/>
        <v>15729.03819135</v>
      </c>
      <c r="O426" s="66">
        <v>3350</v>
      </c>
      <c r="P426" s="60">
        <v>0.59</v>
      </c>
      <c r="Q426" s="61">
        <v>2.2</v>
      </c>
      <c r="R426" s="61">
        <v>1</v>
      </c>
      <c r="S426" s="61">
        <v>0</v>
      </c>
      <c r="T426" s="52">
        <f t="shared" si="100"/>
        <v>4348.3</v>
      </c>
      <c r="U426" s="62">
        <v>2.85</v>
      </c>
      <c r="V426" s="61">
        <v>0.98</v>
      </c>
      <c r="W426" s="61">
        <v>2.47</v>
      </c>
      <c r="X426" s="55">
        <f t="shared" si="101"/>
        <v>3.4206</v>
      </c>
      <c r="Y426" s="62">
        <v>0.9</v>
      </c>
      <c r="Z426" s="57">
        <v>0.5</v>
      </c>
      <c r="AA426" s="64">
        <f t="shared" si="102"/>
        <v>19075.64206185</v>
      </c>
    </row>
    <row r="427" customHeight="1" spans="1:27">
      <c r="A427" s="66">
        <v>3350</v>
      </c>
      <c r="B427" s="51">
        <v>3.27</v>
      </c>
      <c r="C427" s="61">
        <v>1</v>
      </c>
      <c r="D427" s="61">
        <v>1</v>
      </c>
      <c r="E427" s="61">
        <v>0</v>
      </c>
      <c r="F427" s="52">
        <f t="shared" si="97"/>
        <v>10954.5</v>
      </c>
      <c r="G427" s="62">
        <v>2.05</v>
      </c>
      <c r="H427" s="61">
        <v>0.98</v>
      </c>
      <c r="I427" s="61">
        <v>2.47</v>
      </c>
      <c r="J427" s="55">
        <f t="shared" si="98"/>
        <v>3.4206</v>
      </c>
      <c r="K427" s="62">
        <v>0.9</v>
      </c>
      <c r="L427" s="57">
        <v>0.5</v>
      </c>
      <c r="M427" s="64">
        <f t="shared" si="99"/>
        <v>34566.96309075</v>
      </c>
      <c r="O427" s="66">
        <v>3350</v>
      </c>
      <c r="P427" s="51">
        <v>3.27</v>
      </c>
      <c r="Q427" s="61">
        <v>1</v>
      </c>
      <c r="R427" s="61">
        <v>1</v>
      </c>
      <c r="S427" s="61">
        <v>0</v>
      </c>
      <c r="T427" s="52">
        <f t="shared" si="100"/>
        <v>10954.5</v>
      </c>
      <c r="U427" s="62">
        <v>2.55</v>
      </c>
      <c r="V427" s="61">
        <v>0.98</v>
      </c>
      <c r="W427" s="61">
        <v>2.47</v>
      </c>
      <c r="X427" s="55">
        <f t="shared" si="101"/>
        <v>3.4206</v>
      </c>
      <c r="Y427" s="62">
        <v>0.9</v>
      </c>
      <c r="Z427" s="57">
        <v>0.5</v>
      </c>
      <c r="AA427" s="64">
        <f t="shared" si="102"/>
        <v>42997.92969825</v>
      </c>
    </row>
    <row r="428" customHeight="1" spans="1:27">
      <c r="A428" s="67">
        <f>SUM(M415:M427)</f>
        <v>472655.268811521</v>
      </c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9"/>
      <c r="O428" s="67">
        <f>SUM(AA415:AA427)</f>
        <v>560428.915790871</v>
      </c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9"/>
    </row>
    <row r="429" customHeight="1" spans="1:27">
      <c r="A429" s="67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9"/>
      <c r="O429" s="67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9"/>
    </row>
    <row r="430" customHeight="1" spans="1:27">
      <c r="A430" s="70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2"/>
      <c r="O430" s="70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2"/>
    </row>
    <row r="431" customHeight="1" spans="1:27">
      <c r="A431" s="35" t="s">
        <v>36</v>
      </c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7"/>
      <c r="O431" s="35" t="s">
        <v>36</v>
      </c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7"/>
    </row>
    <row r="432" customHeight="1" spans="1:27">
      <c r="A432" s="38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40"/>
      <c r="O432" s="38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40"/>
    </row>
    <row r="433" customHeight="1" spans="1:27">
      <c r="A433" s="41" t="s">
        <v>10</v>
      </c>
      <c r="B433" s="42"/>
      <c r="C433" s="42"/>
      <c r="D433" s="42"/>
      <c r="E433" s="42"/>
      <c r="F433" s="43"/>
      <c r="G433" s="44" t="s">
        <v>11</v>
      </c>
      <c r="H433" s="45"/>
      <c r="I433" s="45"/>
      <c r="J433" s="46"/>
      <c r="K433" s="47" t="s">
        <v>12</v>
      </c>
      <c r="L433" s="48"/>
      <c r="M433" s="49" t="s">
        <v>13</v>
      </c>
      <c r="O433" s="41" t="s">
        <v>10</v>
      </c>
      <c r="P433" s="42"/>
      <c r="Q433" s="42"/>
      <c r="R433" s="42"/>
      <c r="S433" s="42"/>
      <c r="T433" s="43"/>
      <c r="U433" s="44" t="s">
        <v>11</v>
      </c>
      <c r="V433" s="45"/>
      <c r="W433" s="45"/>
      <c r="X433" s="46"/>
      <c r="Y433" s="47" t="s">
        <v>12</v>
      </c>
      <c r="Z433" s="48"/>
      <c r="AA433" s="49" t="s">
        <v>13</v>
      </c>
    </row>
    <row r="434" customHeight="1" spans="1:27">
      <c r="A434" s="50" t="s">
        <v>14</v>
      </c>
      <c r="B434" s="51" t="s">
        <v>15</v>
      </c>
      <c r="C434" s="51" t="s">
        <v>16</v>
      </c>
      <c r="D434" s="51" t="s">
        <v>17</v>
      </c>
      <c r="E434" s="51" t="s">
        <v>18</v>
      </c>
      <c r="F434" s="52" t="s">
        <v>10</v>
      </c>
      <c r="G434" s="53" t="s">
        <v>19</v>
      </c>
      <c r="H434" s="54" t="s">
        <v>20</v>
      </c>
      <c r="I434" s="54" t="s">
        <v>21</v>
      </c>
      <c r="J434" s="55" t="s">
        <v>22</v>
      </c>
      <c r="K434" s="56" t="s">
        <v>23</v>
      </c>
      <c r="L434" s="57" t="s">
        <v>24</v>
      </c>
      <c r="M434" s="58"/>
      <c r="O434" s="50" t="s">
        <v>14</v>
      </c>
      <c r="P434" s="51" t="s">
        <v>15</v>
      </c>
      <c r="Q434" s="51" t="s">
        <v>16</v>
      </c>
      <c r="R434" s="51" t="s">
        <v>17</v>
      </c>
      <c r="S434" s="51" t="s">
        <v>18</v>
      </c>
      <c r="T434" s="52" t="s">
        <v>10</v>
      </c>
      <c r="U434" s="53" t="s">
        <v>19</v>
      </c>
      <c r="V434" s="54" t="s">
        <v>20</v>
      </c>
      <c r="W434" s="54" t="s">
        <v>21</v>
      </c>
      <c r="X434" s="55" t="s">
        <v>22</v>
      </c>
      <c r="Y434" s="56" t="s">
        <v>23</v>
      </c>
      <c r="Z434" s="57" t="s">
        <v>24</v>
      </c>
      <c r="AA434" s="58"/>
    </row>
    <row r="435" customHeight="1" spans="1:27">
      <c r="A435" s="66">
        <v>38700</v>
      </c>
      <c r="B435" s="60">
        <v>0.14</v>
      </c>
      <c r="C435" s="61">
        <v>1.4</v>
      </c>
      <c r="D435" s="61">
        <v>1</v>
      </c>
      <c r="E435" s="61">
        <v>0</v>
      </c>
      <c r="F435" s="52">
        <f>A435*B435*C435*D435+E435</f>
        <v>7585.2</v>
      </c>
      <c r="G435" s="62">
        <v>2.25</v>
      </c>
      <c r="H435" s="61">
        <v>0.78</v>
      </c>
      <c r="I435" s="61">
        <v>1.49</v>
      </c>
      <c r="J435" s="55">
        <f>H435*I435+1</f>
        <v>2.1622</v>
      </c>
      <c r="K435" s="62">
        <v>0.9</v>
      </c>
      <c r="L435" s="57">
        <v>0.5</v>
      </c>
      <c r="M435" s="64">
        <f>F435*G435*J435*K435*L435</f>
        <v>16605.728433</v>
      </c>
      <c r="O435" s="66">
        <v>61660</v>
      </c>
      <c r="P435" s="60">
        <v>0.14</v>
      </c>
      <c r="Q435" s="61">
        <v>1.4</v>
      </c>
      <c r="R435" s="61">
        <v>1</v>
      </c>
      <c r="S435" s="61">
        <v>0</v>
      </c>
      <c r="T435" s="52">
        <f t="shared" ref="T435:T459" si="103">O435*P435*Q435*R435+S435</f>
        <v>12085.36</v>
      </c>
      <c r="U435" s="62">
        <v>2.75</v>
      </c>
      <c r="V435" s="61">
        <v>0.78</v>
      </c>
      <c r="W435" s="61">
        <v>1.49</v>
      </c>
      <c r="X435" s="55">
        <f t="shared" ref="X435:X459" si="104">V435*W435+1</f>
        <v>2.1622</v>
      </c>
      <c r="Y435" s="62">
        <v>0.9</v>
      </c>
      <c r="Z435" s="57">
        <v>0.5</v>
      </c>
      <c r="AA435" s="64">
        <f t="shared" ref="AA435:AA459" si="105">T435*U435*X435*Y435*Z435</f>
        <v>32337.0696726</v>
      </c>
    </row>
    <row r="436" customHeight="1" spans="1:27">
      <c r="A436" s="66">
        <v>38700</v>
      </c>
      <c r="B436" s="60">
        <v>0.21</v>
      </c>
      <c r="C436" s="61">
        <v>1.4</v>
      </c>
      <c r="D436" s="61">
        <v>1</v>
      </c>
      <c r="E436" s="61">
        <v>0</v>
      </c>
      <c r="F436" s="52">
        <f>A436*B436*C436*D436+E436</f>
        <v>11377.8</v>
      </c>
      <c r="G436" s="62">
        <v>2.25</v>
      </c>
      <c r="H436" s="61">
        <v>0.78</v>
      </c>
      <c r="I436" s="61">
        <v>1.49</v>
      </c>
      <c r="J436" s="55">
        <f>H436*I436+1</f>
        <v>2.1622</v>
      </c>
      <c r="K436" s="62">
        <v>0.9</v>
      </c>
      <c r="L436" s="57">
        <v>0.5</v>
      </c>
      <c r="M436" s="64">
        <f>F436*G436*J436*K436*L436</f>
        <v>24908.5926495</v>
      </c>
      <c r="O436" s="66">
        <v>61660</v>
      </c>
      <c r="P436" s="60">
        <v>0.21</v>
      </c>
      <c r="Q436" s="61">
        <v>1.4</v>
      </c>
      <c r="R436" s="61">
        <v>1</v>
      </c>
      <c r="S436" s="61">
        <v>0</v>
      </c>
      <c r="T436" s="52">
        <f t="shared" si="103"/>
        <v>18128.04</v>
      </c>
      <c r="U436" s="62">
        <v>2.75</v>
      </c>
      <c r="V436" s="61">
        <v>0.78</v>
      </c>
      <c r="W436" s="61">
        <v>1.49</v>
      </c>
      <c r="X436" s="55">
        <f t="shared" si="104"/>
        <v>2.1622</v>
      </c>
      <c r="Y436" s="62">
        <v>0.9</v>
      </c>
      <c r="Z436" s="57">
        <v>0.5</v>
      </c>
      <c r="AA436" s="64">
        <f t="shared" si="105"/>
        <v>48505.6045089</v>
      </c>
    </row>
    <row r="437" customHeight="1" spans="1:27">
      <c r="A437" s="66">
        <v>38700</v>
      </c>
      <c r="B437" s="54">
        <v>0.058</v>
      </c>
      <c r="C437" s="61">
        <v>1.4</v>
      </c>
      <c r="D437" s="61">
        <v>1</v>
      </c>
      <c r="E437" s="61">
        <v>0</v>
      </c>
      <c r="F437" s="52">
        <f>A437*B437*C437*D437+E437</f>
        <v>3142.44</v>
      </c>
      <c r="G437" s="62">
        <v>2.25</v>
      </c>
      <c r="H437" s="61">
        <v>0.78</v>
      </c>
      <c r="I437" s="61">
        <v>1.49</v>
      </c>
      <c r="J437" s="55">
        <f>H437*I437+1</f>
        <v>2.1622</v>
      </c>
      <c r="K437" s="62">
        <v>0.9</v>
      </c>
      <c r="L437" s="57">
        <v>0.5</v>
      </c>
      <c r="M437" s="64">
        <f>F437*G437*J437*K437*L437</f>
        <v>6879.5160651</v>
      </c>
      <c r="O437" s="66">
        <v>61660</v>
      </c>
      <c r="P437" s="54">
        <v>0.058</v>
      </c>
      <c r="Q437" s="61">
        <v>1.4</v>
      </c>
      <c r="R437" s="61">
        <v>1</v>
      </c>
      <c r="S437" s="61">
        <v>0</v>
      </c>
      <c r="T437" s="52">
        <f t="shared" si="103"/>
        <v>5006.792</v>
      </c>
      <c r="U437" s="62">
        <v>2.75</v>
      </c>
      <c r="V437" s="61">
        <v>0.78</v>
      </c>
      <c r="W437" s="61">
        <v>1.49</v>
      </c>
      <c r="X437" s="55">
        <f t="shared" si="104"/>
        <v>2.1622</v>
      </c>
      <c r="Y437" s="62">
        <v>0.9</v>
      </c>
      <c r="Z437" s="57">
        <v>0.5</v>
      </c>
      <c r="AA437" s="64">
        <f t="shared" si="105"/>
        <v>13396.78600722</v>
      </c>
    </row>
    <row r="438" customHeight="1" spans="1:27">
      <c r="A438" s="66">
        <v>38700</v>
      </c>
      <c r="B438" s="65">
        <v>0.107</v>
      </c>
      <c r="C438" s="61">
        <v>1.4</v>
      </c>
      <c r="D438" s="61">
        <v>1</v>
      </c>
      <c r="E438" s="61">
        <v>0</v>
      </c>
      <c r="F438" s="52">
        <f t="shared" ref="F438:F459" si="106">A438*B438*C438*D438+E438</f>
        <v>5797.26</v>
      </c>
      <c r="G438" s="62">
        <v>2.25</v>
      </c>
      <c r="H438" s="61">
        <v>0.78</v>
      </c>
      <c r="I438" s="61">
        <v>1.49</v>
      </c>
      <c r="J438" s="55">
        <f t="shared" ref="J438:J459" si="107">H438*I438+1</f>
        <v>2.1622</v>
      </c>
      <c r="K438" s="62">
        <v>0.9</v>
      </c>
      <c r="L438" s="57">
        <v>0.5</v>
      </c>
      <c r="M438" s="64">
        <f t="shared" ref="M438:M459" si="108">F438*G438*J438*K438*L438</f>
        <v>12691.52101665</v>
      </c>
      <c r="O438" s="66">
        <v>61660</v>
      </c>
      <c r="P438" s="65">
        <v>0.107</v>
      </c>
      <c r="Q438" s="61">
        <v>1.4</v>
      </c>
      <c r="R438" s="61">
        <v>1</v>
      </c>
      <c r="S438" s="61">
        <v>0</v>
      </c>
      <c r="T438" s="52">
        <f t="shared" si="103"/>
        <v>9236.668</v>
      </c>
      <c r="U438" s="62">
        <v>2.75</v>
      </c>
      <c r="V438" s="61">
        <v>0.78</v>
      </c>
      <c r="W438" s="61">
        <v>1.49</v>
      </c>
      <c r="X438" s="55">
        <f t="shared" si="104"/>
        <v>2.1622</v>
      </c>
      <c r="Y438" s="62">
        <v>0.9</v>
      </c>
      <c r="Z438" s="57">
        <v>0.5</v>
      </c>
      <c r="AA438" s="64">
        <f t="shared" si="105"/>
        <v>24714.76039263</v>
      </c>
    </row>
    <row r="439" customHeight="1" spans="1:27">
      <c r="A439" s="66">
        <v>38700</v>
      </c>
      <c r="B439" s="51">
        <v>0.149</v>
      </c>
      <c r="C439" s="61">
        <v>1.4</v>
      </c>
      <c r="D439" s="61">
        <v>1</v>
      </c>
      <c r="E439" s="61">
        <v>0</v>
      </c>
      <c r="F439" s="52">
        <f t="shared" si="106"/>
        <v>8072.82</v>
      </c>
      <c r="G439" s="62">
        <v>2.25</v>
      </c>
      <c r="H439" s="61">
        <v>0.78</v>
      </c>
      <c r="I439" s="61">
        <v>1.49</v>
      </c>
      <c r="J439" s="55">
        <f t="shared" si="107"/>
        <v>2.1622</v>
      </c>
      <c r="K439" s="62">
        <v>0.9</v>
      </c>
      <c r="L439" s="57">
        <v>0.5</v>
      </c>
      <c r="M439" s="64">
        <f t="shared" si="108"/>
        <v>17673.23954655</v>
      </c>
      <c r="O439" s="66">
        <v>61660</v>
      </c>
      <c r="P439" s="51">
        <v>0.149</v>
      </c>
      <c r="Q439" s="61">
        <v>1.4</v>
      </c>
      <c r="R439" s="61">
        <v>1</v>
      </c>
      <c r="S439" s="61">
        <v>0</v>
      </c>
      <c r="T439" s="52">
        <f t="shared" si="103"/>
        <v>12862.276</v>
      </c>
      <c r="U439" s="62">
        <v>2.75</v>
      </c>
      <c r="V439" s="61">
        <v>0.78</v>
      </c>
      <c r="W439" s="61">
        <v>1.49</v>
      </c>
      <c r="X439" s="55">
        <f t="shared" si="104"/>
        <v>2.1622</v>
      </c>
      <c r="Y439" s="62">
        <v>0.9</v>
      </c>
      <c r="Z439" s="57">
        <v>0.5</v>
      </c>
      <c r="AA439" s="64">
        <f t="shared" si="105"/>
        <v>34415.88129441</v>
      </c>
    </row>
    <row r="440" customHeight="1" spans="1:27">
      <c r="A440" s="66">
        <v>38700</v>
      </c>
      <c r="B440" s="54">
        <v>0.058</v>
      </c>
      <c r="C440" s="61">
        <v>1.4</v>
      </c>
      <c r="D440" s="61">
        <v>1</v>
      </c>
      <c r="E440" s="61">
        <v>0</v>
      </c>
      <c r="F440" s="52">
        <f t="shared" si="106"/>
        <v>3142.44</v>
      </c>
      <c r="G440" s="62">
        <v>2.25</v>
      </c>
      <c r="H440" s="61">
        <v>0.78</v>
      </c>
      <c r="I440" s="61">
        <v>1.49</v>
      </c>
      <c r="J440" s="55">
        <f t="shared" si="107"/>
        <v>2.1622</v>
      </c>
      <c r="K440" s="62">
        <v>0.9</v>
      </c>
      <c r="L440" s="57">
        <v>0.5</v>
      </c>
      <c r="M440" s="64">
        <f t="shared" si="108"/>
        <v>6879.5160651</v>
      </c>
      <c r="O440" s="66">
        <v>61660</v>
      </c>
      <c r="P440" s="54">
        <v>0.058</v>
      </c>
      <c r="Q440" s="61">
        <v>1.4</v>
      </c>
      <c r="R440" s="61">
        <v>1</v>
      </c>
      <c r="S440" s="61">
        <v>0</v>
      </c>
      <c r="T440" s="52">
        <f t="shared" si="103"/>
        <v>5006.792</v>
      </c>
      <c r="U440" s="62">
        <v>2.75</v>
      </c>
      <c r="V440" s="61">
        <v>0.78</v>
      </c>
      <c r="W440" s="61">
        <v>1.49</v>
      </c>
      <c r="X440" s="55">
        <f t="shared" si="104"/>
        <v>2.1622</v>
      </c>
      <c r="Y440" s="62">
        <v>0.9</v>
      </c>
      <c r="Z440" s="57">
        <v>0.5</v>
      </c>
      <c r="AA440" s="64">
        <f t="shared" si="105"/>
        <v>13396.78600722</v>
      </c>
    </row>
    <row r="441" customHeight="1" spans="1:27">
      <c r="A441" s="66">
        <v>38700</v>
      </c>
      <c r="B441" s="54">
        <v>0.058</v>
      </c>
      <c r="C441" s="61">
        <v>1.4</v>
      </c>
      <c r="D441" s="61">
        <v>1</v>
      </c>
      <c r="E441" s="61">
        <v>0</v>
      </c>
      <c r="F441" s="52">
        <f t="shared" si="106"/>
        <v>3142.44</v>
      </c>
      <c r="G441" s="62">
        <v>2.25</v>
      </c>
      <c r="H441" s="61">
        <v>0.78</v>
      </c>
      <c r="I441" s="61">
        <v>1.49</v>
      </c>
      <c r="J441" s="55">
        <f t="shared" si="107"/>
        <v>2.1622</v>
      </c>
      <c r="K441" s="62">
        <v>0.9</v>
      </c>
      <c r="L441" s="57">
        <v>0.5</v>
      </c>
      <c r="M441" s="64">
        <f t="shared" si="108"/>
        <v>6879.5160651</v>
      </c>
      <c r="O441" s="66">
        <v>61660</v>
      </c>
      <c r="P441" s="54">
        <v>0.058</v>
      </c>
      <c r="Q441" s="61">
        <v>1.4</v>
      </c>
      <c r="R441" s="61">
        <v>1</v>
      </c>
      <c r="S441" s="61">
        <v>0</v>
      </c>
      <c r="T441" s="52">
        <f t="shared" si="103"/>
        <v>5006.792</v>
      </c>
      <c r="U441" s="62">
        <v>2.75</v>
      </c>
      <c r="V441" s="61">
        <v>0.78</v>
      </c>
      <c r="W441" s="61">
        <v>1.49</v>
      </c>
      <c r="X441" s="55">
        <f t="shared" si="104"/>
        <v>2.1622</v>
      </c>
      <c r="Y441" s="62">
        <v>0.9</v>
      </c>
      <c r="Z441" s="57">
        <v>0.5</v>
      </c>
      <c r="AA441" s="64">
        <f t="shared" si="105"/>
        <v>13396.78600722</v>
      </c>
    </row>
    <row r="442" customHeight="1" spans="1:27">
      <c r="A442" s="66">
        <v>38700</v>
      </c>
      <c r="B442" s="65">
        <v>0.107</v>
      </c>
      <c r="C442" s="61">
        <v>1.4</v>
      </c>
      <c r="D442" s="61">
        <v>1</v>
      </c>
      <c r="E442" s="61">
        <v>0</v>
      </c>
      <c r="F442" s="52">
        <f t="shared" si="106"/>
        <v>5797.26</v>
      </c>
      <c r="G442" s="62">
        <v>2.25</v>
      </c>
      <c r="H442" s="61">
        <v>0.78</v>
      </c>
      <c r="I442" s="61">
        <v>1.49</v>
      </c>
      <c r="J442" s="55">
        <f t="shared" si="107"/>
        <v>2.1622</v>
      </c>
      <c r="K442" s="62">
        <v>0.9</v>
      </c>
      <c r="L442" s="57">
        <v>0.5</v>
      </c>
      <c r="M442" s="64">
        <f t="shared" si="108"/>
        <v>12691.52101665</v>
      </c>
      <c r="O442" s="66">
        <v>61660</v>
      </c>
      <c r="P442" s="65">
        <v>0.107</v>
      </c>
      <c r="Q442" s="61">
        <v>1.4</v>
      </c>
      <c r="R442" s="61">
        <v>1</v>
      </c>
      <c r="S442" s="61">
        <v>0</v>
      </c>
      <c r="T442" s="52">
        <f t="shared" si="103"/>
        <v>9236.668</v>
      </c>
      <c r="U442" s="62">
        <v>2.75</v>
      </c>
      <c r="V442" s="61">
        <v>0.78</v>
      </c>
      <c r="W442" s="61">
        <v>1.49</v>
      </c>
      <c r="X442" s="55">
        <f t="shared" si="104"/>
        <v>2.1622</v>
      </c>
      <c r="Y442" s="62">
        <v>0.9</v>
      </c>
      <c r="Z442" s="57">
        <v>0.5</v>
      </c>
      <c r="AA442" s="64">
        <f t="shared" si="105"/>
        <v>24714.76039263</v>
      </c>
    </row>
    <row r="443" customHeight="1" spans="1:27">
      <c r="A443" s="66">
        <v>38700</v>
      </c>
      <c r="B443" s="54">
        <v>0.058</v>
      </c>
      <c r="C443" s="61">
        <v>1.4</v>
      </c>
      <c r="D443" s="61">
        <v>1</v>
      </c>
      <c r="E443" s="61">
        <v>0</v>
      </c>
      <c r="F443" s="52">
        <f t="shared" si="106"/>
        <v>3142.44</v>
      </c>
      <c r="G443" s="62">
        <v>2.25</v>
      </c>
      <c r="H443" s="61">
        <v>0.78</v>
      </c>
      <c r="I443" s="61">
        <v>1.49</v>
      </c>
      <c r="J443" s="55">
        <f t="shared" si="107"/>
        <v>2.1622</v>
      </c>
      <c r="K443" s="62">
        <v>0.9</v>
      </c>
      <c r="L443" s="57">
        <v>0.5</v>
      </c>
      <c r="M443" s="64">
        <f t="shared" si="108"/>
        <v>6879.5160651</v>
      </c>
      <c r="O443" s="66">
        <v>61660</v>
      </c>
      <c r="P443" s="54">
        <v>0.058</v>
      </c>
      <c r="Q443" s="61">
        <v>1.4</v>
      </c>
      <c r="R443" s="61">
        <v>1</v>
      </c>
      <c r="S443" s="61">
        <v>0</v>
      </c>
      <c r="T443" s="52">
        <f t="shared" si="103"/>
        <v>5006.792</v>
      </c>
      <c r="U443" s="62">
        <v>2.75</v>
      </c>
      <c r="V443" s="61">
        <v>0.78</v>
      </c>
      <c r="W443" s="61">
        <v>1.49</v>
      </c>
      <c r="X443" s="55">
        <f t="shared" si="104"/>
        <v>2.1622</v>
      </c>
      <c r="Y443" s="62">
        <v>0.9</v>
      </c>
      <c r="Z443" s="57">
        <v>0.5</v>
      </c>
      <c r="AA443" s="64">
        <f t="shared" si="105"/>
        <v>13396.78600722</v>
      </c>
    </row>
    <row r="444" customHeight="1" spans="1:27">
      <c r="A444" s="66">
        <v>38700</v>
      </c>
      <c r="B444" s="51">
        <v>0.149</v>
      </c>
      <c r="C444" s="61">
        <v>1.4</v>
      </c>
      <c r="D444" s="61">
        <v>1</v>
      </c>
      <c r="E444" s="61">
        <v>0</v>
      </c>
      <c r="F444" s="52">
        <f t="shared" si="106"/>
        <v>8072.82</v>
      </c>
      <c r="G444" s="62">
        <v>2.25</v>
      </c>
      <c r="H444" s="61">
        <v>0.78</v>
      </c>
      <c r="I444" s="61">
        <v>1.49</v>
      </c>
      <c r="J444" s="55">
        <f t="shared" si="107"/>
        <v>2.1622</v>
      </c>
      <c r="K444" s="62">
        <v>0.9</v>
      </c>
      <c r="L444" s="57">
        <v>0.5</v>
      </c>
      <c r="M444" s="64">
        <f t="shared" si="108"/>
        <v>17673.23954655</v>
      </c>
      <c r="O444" s="66">
        <v>61660</v>
      </c>
      <c r="P444" s="51">
        <v>0.149</v>
      </c>
      <c r="Q444" s="61">
        <v>1.4</v>
      </c>
      <c r="R444" s="61">
        <v>1</v>
      </c>
      <c r="S444" s="61">
        <v>0</v>
      </c>
      <c r="T444" s="52">
        <f t="shared" si="103"/>
        <v>12862.276</v>
      </c>
      <c r="U444" s="62">
        <v>2.75</v>
      </c>
      <c r="V444" s="61">
        <v>0.78</v>
      </c>
      <c r="W444" s="61">
        <v>1.49</v>
      </c>
      <c r="X444" s="55">
        <f t="shared" si="104"/>
        <v>2.1622</v>
      </c>
      <c r="Y444" s="62">
        <v>0.9</v>
      </c>
      <c r="Z444" s="57">
        <v>0.5</v>
      </c>
      <c r="AA444" s="64">
        <f t="shared" si="105"/>
        <v>34415.88129441</v>
      </c>
    </row>
    <row r="445" customHeight="1" spans="1:27">
      <c r="A445" s="66">
        <v>38700</v>
      </c>
      <c r="B445" s="54">
        <v>0.058</v>
      </c>
      <c r="C445" s="61">
        <v>1.4</v>
      </c>
      <c r="D445" s="61">
        <v>1</v>
      </c>
      <c r="E445" s="61">
        <v>0</v>
      </c>
      <c r="F445" s="52">
        <f t="shared" si="106"/>
        <v>3142.44</v>
      </c>
      <c r="G445" s="62">
        <v>2.25</v>
      </c>
      <c r="H445" s="61">
        <v>0.78</v>
      </c>
      <c r="I445" s="61">
        <v>1.49</v>
      </c>
      <c r="J445" s="55">
        <f t="shared" si="107"/>
        <v>2.1622</v>
      </c>
      <c r="K445" s="62">
        <v>0.9</v>
      </c>
      <c r="L445" s="57">
        <v>0.5</v>
      </c>
      <c r="M445" s="64">
        <f t="shared" si="108"/>
        <v>6879.5160651</v>
      </c>
      <c r="O445" s="66">
        <v>61660</v>
      </c>
      <c r="P445" s="54">
        <v>0.058</v>
      </c>
      <c r="Q445" s="61">
        <v>1.4</v>
      </c>
      <c r="R445" s="61">
        <v>1</v>
      </c>
      <c r="S445" s="61">
        <v>0</v>
      </c>
      <c r="T445" s="52">
        <f t="shared" si="103"/>
        <v>5006.792</v>
      </c>
      <c r="U445" s="62">
        <v>2.75</v>
      </c>
      <c r="V445" s="61">
        <v>0.78</v>
      </c>
      <c r="W445" s="61">
        <v>1.49</v>
      </c>
      <c r="X445" s="55">
        <f t="shared" si="104"/>
        <v>2.1622</v>
      </c>
      <c r="Y445" s="62">
        <v>0.9</v>
      </c>
      <c r="Z445" s="57">
        <v>0.5</v>
      </c>
      <c r="AA445" s="64">
        <f t="shared" si="105"/>
        <v>13396.78600722</v>
      </c>
    </row>
    <row r="446" customHeight="1" spans="1:27">
      <c r="A446" s="66">
        <v>38700</v>
      </c>
      <c r="B446" s="65">
        <v>0.107</v>
      </c>
      <c r="C446" s="61">
        <v>1.4</v>
      </c>
      <c r="D446" s="61">
        <v>1</v>
      </c>
      <c r="E446" s="61">
        <v>0</v>
      </c>
      <c r="F446" s="52">
        <f t="shared" si="106"/>
        <v>5797.26</v>
      </c>
      <c r="G446" s="62">
        <v>2.25</v>
      </c>
      <c r="H446" s="61">
        <v>0.78</v>
      </c>
      <c r="I446" s="61">
        <v>1.49</v>
      </c>
      <c r="J446" s="55">
        <f t="shared" si="107"/>
        <v>2.1622</v>
      </c>
      <c r="K446" s="62">
        <v>0.9</v>
      </c>
      <c r="L446" s="57">
        <v>0.5</v>
      </c>
      <c r="M446" s="64">
        <f t="shared" si="108"/>
        <v>12691.52101665</v>
      </c>
      <c r="O446" s="66">
        <v>61660</v>
      </c>
      <c r="P446" s="65">
        <v>0.107</v>
      </c>
      <c r="Q446" s="61">
        <v>1.4</v>
      </c>
      <c r="R446" s="61">
        <v>1</v>
      </c>
      <c r="S446" s="61">
        <v>0</v>
      </c>
      <c r="T446" s="52">
        <f t="shared" si="103"/>
        <v>9236.668</v>
      </c>
      <c r="U446" s="62">
        <v>2.75</v>
      </c>
      <c r="V446" s="61">
        <v>0.78</v>
      </c>
      <c r="W446" s="61">
        <v>1.49</v>
      </c>
      <c r="X446" s="55">
        <f t="shared" si="104"/>
        <v>2.1622</v>
      </c>
      <c r="Y446" s="62">
        <v>0.9</v>
      </c>
      <c r="Z446" s="57">
        <v>0.5</v>
      </c>
      <c r="AA446" s="64">
        <f t="shared" si="105"/>
        <v>24714.76039263</v>
      </c>
    </row>
    <row r="447" customHeight="1" spans="1:27">
      <c r="A447" s="66">
        <v>38700</v>
      </c>
      <c r="B447" s="54">
        <v>0.058</v>
      </c>
      <c r="C447" s="61">
        <v>1.4</v>
      </c>
      <c r="D447" s="61">
        <v>1</v>
      </c>
      <c r="E447" s="61">
        <v>0</v>
      </c>
      <c r="F447" s="52">
        <f t="shared" si="106"/>
        <v>3142.44</v>
      </c>
      <c r="G447" s="63">
        <v>2.85</v>
      </c>
      <c r="H447" s="61">
        <v>0.78</v>
      </c>
      <c r="I447" s="61">
        <v>1.49</v>
      </c>
      <c r="J447" s="55">
        <f t="shared" si="107"/>
        <v>2.1622</v>
      </c>
      <c r="K447" s="62">
        <v>1.15</v>
      </c>
      <c r="L447" s="57">
        <v>0.5</v>
      </c>
      <c r="M447" s="64">
        <f t="shared" si="108"/>
        <v>11134.62414981</v>
      </c>
      <c r="O447" s="66">
        <v>61660</v>
      </c>
      <c r="P447" s="54">
        <v>0.058</v>
      </c>
      <c r="Q447" s="61">
        <v>1.4</v>
      </c>
      <c r="R447" s="61">
        <v>1</v>
      </c>
      <c r="S447" s="61">
        <v>0</v>
      </c>
      <c r="T447" s="52">
        <f t="shared" si="103"/>
        <v>5006.792</v>
      </c>
      <c r="U447" s="63">
        <v>3.35</v>
      </c>
      <c r="V447" s="61">
        <v>0.78</v>
      </c>
      <c r="W447" s="61">
        <v>1.49</v>
      </c>
      <c r="X447" s="55">
        <f t="shared" si="104"/>
        <v>2.1622</v>
      </c>
      <c r="Y447" s="62">
        <v>1.15</v>
      </c>
      <c r="Z447" s="57">
        <v>0.5</v>
      </c>
      <c r="AA447" s="64">
        <f t="shared" si="105"/>
        <v>20852.977007198</v>
      </c>
    </row>
    <row r="448" customHeight="1" spans="1:27">
      <c r="A448" s="66">
        <v>38700</v>
      </c>
      <c r="B448" s="54">
        <v>0.058</v>
      </c>
      <c r="C448" s="61">
        <v>1.4</v>
      </c>
      <c r="D448" s="61">
        <v>1</v>
      </c>
      <c r="E448" s="61">
        <v>0</v>
      </c>
      <c r="F448" s="52">
        <f t="shared" si="106"/>
        <v>3142.44</v>
      </c>
      <c r="G448" s="63">
        <v>2.85</v>
      </c>
      <c r="H448" s="61">
        <v>0.78</v>
      </c>
      <c r="I448" s="61">
        <v>1.49</v>
      </c>
      <c r="J448" s="55">
        <f t="shared" si="107"/>
        <v>2.1622</v>
      </c>
      <c r="K448" s="62">
        <v>1.15</v>
      </c>
      <c r="L448" s="57">
        <v>0.5</v>
      </c>
      <c r="M448" s="64">
        <f t="shared" si="108"/>
        <v>11134.62414981</v>
      </c>
      <c r="O448" s="66">
        <v>61660</v>
      </c>
      <c r="P448" s="54">
        <v>0.058</v>
      </c>
      <c r="Q448" s="61">
        <v>1.4</v>
      </c>
      <c r="R448" s="61">
        <v>1</v>
      </c>
      <c r="S448" s="61">
        <v>0</v>
      </c>
      <c r="T448" s="52">
        <f t="shared" si="103"/>
        <v>5006.792</v>
      </c>
      <c r="U448" s="63">
        <v>3.35</v>
      </c>
      <c r="V448" s="61">
        <v>0.78</v>
      </c>
      <c r="W448" s="61">
        <v>1.49</v>
      </c>
      <c r="X448" s="55">
        <f t="shared" si="104"/>
        <v>2.1622</v>
      </c>
      <c r="Y448" s="62">
        <v>1.15</v>
      </c>
      <c r="Z448" s="57">
        <v>0.5</v>
      </c>
      <c r="AA448" s="64">
        <f t="shared" si="105"/>
        <v>20852.977007198</v>
      </c>
    </row>
    <row r="449" customHeight="1" spans="1:27">
      <c r="A449" s="66">
        <v>38700</v>
      </c>
      <c r="B449" s="51">
        <v>0.149</v>
      </c>
      <c r="C449" s="61">
        <v>1.4</v>
      </c>
      <c r="D449" s="61">
        <v>1</v>
      </c>
      <c r="E449" s="61">
        <v>0</v>
      </c>
      <c r="F449" s="52">
        <f t="shared" si="106"/>
        <v>8072.82</v>
      </c>
      <c r="G449" s="63">
        <v>2.85</v>
      </c>
      <c r="H449" s="61">
        <v>0.78</v>
      </c>
      <c r="I449" s="61">
        <v>1.49</v>
      </c>
      <c r="J449" s="55">
        <f t="shared" si="107"/>
        <v>2.1622</v>
      </c>
      <c r="K449" s="62">
        <v>1.15</v>
      </c>
      <c r="L449" s="57">
        <v>0.5</v>
      </c>
      <c r="M449" s="64">
        <f t="shared" si="108"/>
        <v>28604.465488305</v>
      </c>
      <c r="O449" s="66">
        <v>61660</v>
      </c>
      <c r="P449" s="51">
        <v>0.149</v>
      </c>
      <c r="Q449" s="61">
        <v>1.4</v>
      </c>
      <c r="R449" s="61">
        <v>1</v>
      </c>
      <c r="S449" s="61">
        <v>0</v>
      </c>
      <c r="T449" s="52">
        <f t="shared" si="103"/>
        <v>12862.276</v>
      </c>
      <c r="U449" s="63">
        <v>3.35</v>
      </c>
      <c r="V449" s="61">
        <v>0.78</v>
      </c>
      <c r="W449" s="61">
        <v>1.49</v>
      </c>
      <c r="X449" s="55">
        <f t="shared" si="104"/>
        <v>2.1622</v>
      </c>
      <c r="Y449" s="62">
        <v>1.15</v>
      </c>
      <c r="Z449" s="57">
        <v>0.5</v>
      </c>
      <c r="AA449" s="64">
        <f t="shared" si="105"/>
        <v>53570.578863319</v>
      </c>
    </row>
    <row r="450" customHeight="1" spans="1:27">
      <c r="A450" s="66">
        <v>38700</v>
      </c>
      <c r="B450" s="65">
        <v>0.107</v>
      </c>
      <c r="C450" s="61">
        <v>1.4</v>
      </c>
      <c r="D450" s="61">
        <v>1</v>
      </c>
      <c r="E450" s="61">
        <v>0</v>
      </c>
      <c r="F450" s="52">
        <f t="shared" si="106"/>
        <v>5797.26</v>
      </c>
      <c r="G450" s="63">
        <v>2.85</v>
      </c>
      <c r="H450" s="61">
        <v>0.78</v>
      </c>
      <c r="I450" s="61">
        <v>1.49</v>
      </c>
      <c r="J450" s="55">
        <f t="shared" si="107"/>
        <v>2.1622</v>
      </c>
      <c r="K450" s="62">
        <v>1.15</v>
      </c>
      <c r="L450" s="57">
        <v>0.5</v>
      </c>
      <c r="M450" s="64">
        <f t="shared" si="108"/>
        <v>20541.461793615</v>
      </c>
      <c r="O450" s="66">
        <v>61660</v>
      </c>
      <c r="P450" s="65">
        <v>0.107</v>
      </c>
      <c r="Q450" s="61">
        <v>1.4</v>
      </c>
      <c r="R450" s="61">
        <v>1</v>
      </c>
      <c r="S450" s="61">
        <v>0</v>
      </c>
      <c r="T450" s="52">
        <f t="shared" si="103"/>
        <v>9236.668</v>
      </c>
      <c r="U450" s="63">
        <v>3.35</v>
      </c>
      <c r="V450" s="61">
        <v>0.78</v>
      </c>
      <c r="W450" s="61">
        <v>1.49</v>
      </c>
      <c r="X450" s="55">
        <f t="shared" si="104"/>
        <v>2.1622</v>
      </c>
      <c r="Y450" s="62">
        <v>1.15</v>
      </c>
      <c r="Z450" s="57">
        <v>0.5</v>
      </c>
      <c r="AA450" s="64">
        <f t="shared" si="105"/>
        <v>38470.147237417</v>
      </c>
    </row>
    <row r="451" customHeight="1" spans="1:27">
      <c r="A451" s="66">
        <v>38700</v>
      </c>
      <c r="B451" s="54">
        <v>0.058</v>
      </c>
      <c r="C451" s="61">
        <v>1.4</v>
      </c>
      <c r="D451" s="61">
        <v>1</v>
      </c>
      <c r="E451" s="61">
        <v>0</v>
      </c>
      <c r="F451" s="52">
        <f t="shared" si="106"/>
        <v>3142.44</v>
      </c>
      <c r="G451" s="63">
        <v>2.85</v>
      </c>
      <c r="H451" s="61">
        <v>0.78</v>
      </c>
      <c r="I451" s="61">
        <v>1.49</v>
      </c>
      <c r="J451" s="55">
        <f t="shared" si="107"/>
        <v>2.1622</v>
      </c>
      <c r="K451" s="62">
        <v>1.15</v>
      </c>
      <c r="L451" s="57">
        <v>0.5</v>
      </c>
      <c r="M451" s="64">
        <f t="shared" si="108"/>
        <v>11134.62414981</v>
      </c>
      <c r="O451" s="66">
        <v>61660</v>
      </c>
      <c r="P451" s="54">
        <v>0.058</v>
      </c>
      <c r="Q451" s="61">
        <v>1.4</v>
      </c>
      <c r="R451" s="61">
        <v>1</v>
      </c>
      <c r="S451" s="61">
        <v>0</v>
      </c>
      <c r="T451" s="52">
        <f t="shared" si="103"/>
        <v>5006.792</v>
      </c>
      <c r="U451" s="63">
        <v>3.35</v>
      </c>
      <c r="V451" s="61">
        <v>0.78</v>
      </c>
      <c r="W451" s="61">
        <v>1.49</v>
      </c>
      <c r="X451" s="55">
        <f t="shared" si="104"/>
        <v>2.1622</v>
      </c>
      <c r="Y451" s="62">
        <v>1.15</v>
      </c>
      <c r="Z451" s="57">
        <v>0.5</v>
      </c>
      <c r="AA451" s="64">
        <f t="shared" si="105"/>
        <v>20852.977007198</v>
      </c>
    </row>
    <row r="452" customHeight="1" spans="1:27">
      <c r="A452" s="66">
        <v>38700</v>
      </c>
      <c r="B452" s="54">
        <v>0.058</v>
      </c>
      <c r="C452" s="61">
        <v>1.4</v>
      </c>
      <c r="D452" s="61">
        <v>1</v>
      </c>
      <c r="E452" s="61">
        <v>0</v>
      </c>
      <c r="F452" s="52">
        <f t="shared" si="106"/>
        <v>3142.44</v>
      </c>
      <c r="G452" s="63">
        <v>2.85</v>
      </c>
      <c r="H452" s="61">
        <v>0.78</v>
      </c>
      <c r="I452" s="61">
        <v>1.49</v>
      </c>
      <c r="J452" s="55">
        <f t="shared" si="107"/>
        <v>2.1622</v>
      </c>
      <c r="K452" s="62">
        <v>1.15</v>
      </c>
      <c r="L452" s="57">
        <v>0.5</v>
      </c>
      <c r="M452" s="64">
        <f t="shared" si="108"/>
        <v>11134.62414981</v>
      </c>
      <c r="O452" s="66">
        <v>61660</v>
      </c>
      <c r="P452" s="54">
        <v>0.058</v>
      </c>
      <c r="Q452" s="61">
        <v>1.4</v>
      </c>
      <c r="R452" s="61">
        <v>1</v>
      </c>
      <c r="S452" s="61">
        <v>0</v>
      </c>
      <c r="T452" s="52">
        <f t="shared" si="103"/>
        <v>5006.792</v>
      </c>
      <c r="U452" s="63">
        <v>3.35</v>
      </c>
      <c r="V452" s="61">
        <v>0.78</v>
      </c>
      <c r="W452" s="61">
        <v>1.49</v>
      </c>
      <c r="X452" s="55">
        <f t="shared" si="104"/>
        <v>2.1622</v>
      </c>
      <c r="Y452" s="62">
        <v>1.15</v>
      </c>
      <c r="Z452" s="57">
        <v>0.5</v>
      </c>
      <c r="AA452" s="64">
        <f t="shared" si="105"/>
        <v>20852.977007198</v>
      </c>
    </row>
    <row r="453" customHeight="1" spans="1:27">
      <c r="A453" s="66">
        <v>38700</v>
      </c>
      <c r="B453" s="65">
        <v>0.107</v>
      </c>
      <c r="C453" s="61">
        <v>1.4</v>
      </c>
      <c r="D453" s="61">
        <v>1</v>
      </c>
      <c r="E453" s="61">
        <v>0</v>
      </c>
      <c r="F453" s="52">
        <f t="shared" si="106"/>
        <v>5797.26</v>
      </c>
      <c r="G453" s="63">
        <v>2.85</v>
      </c>
      <c r="H453" s="61">
        <v>0.78</v>
      </c>
      <c r="I453" s="61">
        <v>1.49</v>
      </c>
      <c r="J453" s="55">
        <f t="shared" si="107"/>
        <v>2.1622</v>
      </c>
      <c r="K453" s="62">
        <v>1.15</v>
      </c>
      <c r="L453" s="57">
        <v>0.5</v>
      </c>
      <c r="M453" s="64">
        <f t="shared" si="108"/>
        <v>20541.461793615</v>
      </c>
      <c r="O453" s="66">
        <v>61660</v>
      </c>
      <c r="P453" s="65">
        <v>0.107</v>
      </c>
      <c r="Q453" s="61">
        <v>1.4</v>
      </c>
      <c r="R453" s="61">
        <v>1</v>
      </c>
      <c r="S453" s="61">
        <v>0</v>
      </c>
      <c r="T453" s="52">
        <f t="shared" si="103"/>
        <v>9236.668</v>
      </c>
      <c r="U453" s="63">
        <v>3.35</v>
      </c>
      <c r="V453" s="61">
        <v>0.78</v>
      </c>
      <c r="W453" s="61">
        <v>1.49</v>
      </c>
      <c r="X453" s="55">
        <f t="shared" si="104"/>
        <v>2.1622</v>
      </c>
      <c r="Y453" s="62">
        <v>1.15</v>
      </c>
      <c r="Z453" s="57">
        <v>0.5</v>
      </c>
      <c r="AA453" s="64">
        <f t="shared" si="105"/>
        <v>38470.147237417</v>
      </c>
    </row>
    <row r="454" customHeight="1" spans="1:27">
      <c r="A454" s="66">
        <v>38700</v>
      </c>
      <c r="B454" s="54">
        <v>0.058</v>
      </c>
      <c r="C454" s="61">
        <v>1.4</v>
      </c>
      <c r="D454" s="61">
        <v>1</v>
      </c>
      <c r="E454" s="61">
        <v>0</v>
      </c>
      <c r="F454" s="52">
        <f t="shared" si="106"/>
        <v>3142.44</v>
      </c>
      <c r="G454" s="63">
        <v>2.85</v>
      </c>
      <c r="H454" s="61">
        <v>0.78</v>
      </c>
      <c r="I454" s="61">
        <v>1.49</v>
      </c>
      <c r="J454" s="55">
        <f t="shared" si="107"/>
        <v>2.1622</v>
      </c>
      <c r="K454" s="62">
        <v>1.15</v>
      </c>
      <c r="L454" s="57">
        <v>0.5</v>
      </c>
      <c r="M454" s="64">
        <f t="shared" si="108"/>
        <v>11134.62414981</v>
      </c>
      <c r="O454" s="66">
        <v>61660</v>
      </c>
      <c r="P454" s="54">
        <v>0.058</v>
      </c>
      <c r="Q454" s="61">
        <v>1.4</v>
      </c>
      <c r="R454" s="61">
        <v>1</v>
      </c>
      <c r="S454" s="61">
        <v>0</v>
      </c>
      <c r="T454" s="52">
        <f t="shared" si="103"/>
        <v>5006.792</v>
      </c>
      <c r="U454" s="63">
        <v>3.35</v>
      </c>
      <c r="V454" s="61">
        <v>0.78</v>
      </c>
      <c r="W454" s="61">
        <v>1.49</v>
      </c>
      <c r="X454" s="55">
        <f t="shared" si="104"/>
        <v>2.1622</v>
      </c>
      <c r="Y454" s="62">
        <v>1.15</v>
      </c>
      <c r="Z454" s="57">
        <v>0.5</v>
      </c>
      <c r="AA454" s="64">
        <f t="shared" si="105"/>
        <v>20852.977007198</v>
      </c>
    </row>
    <row r="455" customHeight="1" spans="1:27">
      <c r="A455" s="66">
        <v>38700</v>
      </c>
      <c r="B455" s="51">
        <v>0.149</v>
      </c>
      <c r="C455" s="61">
        <v>1.1</v>
      </c>
      <c r="D455" s="61">
        <v>1</v>
      </c>
      <c r="E455" s="61">
        <v>0</v>
      </c>
      <c r="F455" s="52">
        <f t="shared" si="106"/>
        <v>6342.93</v>
      </c>
      <c r="G455" s="62">
        <v>2.25</v>
      </c>
      <c r="H455" s="61">
        <v>0.78</v>
      </c>
      <c r="I455" s="61">
        <v>1.49</v>
      </c>
      <c r="J455" s="55">
        <f t="shared" si="107"/>
        <v>2.1622</v>
      </c>
      <c r="K455" s="62">
        <v>1.15</v>
      </c>
      <c r="L455" s="57">
        <v>0.5</v>
      </c>
      <c r="M455" s="64">
        <f t="shared" si="108"/>
        <v>17743.3714495125</v>
      </c>
      <c r="O455" s="66">
        <v>61660</v>
      </c>
      <c r="P455" s="51">
        <v>0.149</v>
      </c>
      <c r="Q455" s="61">
        <v>1.1</v>
      </c>
      <c r="R455" s="61">
        <v>1</v>
      </c>
      <c r="S455" s="61">
        <v>0</v>
      </c>
      <c r="T455" s="52">
        <f t="shared" si="103"/>
        <v>10106.074</v>
      </c>
      <c r="U455" s="62">
        <v>2.75</v>
      </c>
      <c r="V455" s="61">
        <v>0.78</v>
      </c>
      <c r="W455" s="61">
        <v>1.49</v>
      </c>
      <c r="X455" s="55">
        <f t="shared" si="104"/>
        <v>2.1622</v>
      </c>
      <c r="Y455" s="62">
        <v>1.15</v>
      </c>
      <c r="Z455" s="57">
        <v>0.5</v>
      </c>
      <c r="AA455" s="64">
        <f t="shared" si="105"/>
        <v>34552.4522519275</v>
      </c>
    </row>
    <row r="456" customHeight="1" spans="1:27">
      <c r="A456" s="66">
        <v>38700</v>
      </c>
      <c r="B456" s="54">
        <v>0.058</v>
      </c>
      <c r="C456" s="61">
        <v>1.1</v>
      </c>
      <c r="D456" s="61">
        <v>1</v>
      </c>
      <c r="E456" s="61">
        <v>0</v>
      </c>
      <c r="F456" s="52">
        <f t="shared" si="106"/>
        <v>2469.06</v>
      </c>
      <c r="G456" s="62">
        <v>2.25</v>
      </c>
      <c r="H456" s="61">
        <v>0.78</v>
      </c>
      <c r="I456" s="61">
        <v>1.49</v>
      </c>
      <c r="J456" s="55">
        <f t="shared" si="107"/>
        <v>2.1622</v>
      </c>
      <c r="K456" s="62">
        <v>1.15</v>
      </c>
      <c r="L456" s="57">
        <v>0.5</v>
      </c>
      <c r="M456" s="64">
        <f t="shared" si="108"/>
        <v>6906.815732025</v>
      </c>
      <c r="O456" s="66">
        <v>61660</v>
      </c>
      <c r="P456" s="54">
        <v>0.058</v>
      </c>
      <c r="Q456" s="61">
        <v>1.1</v>
      </c>
      <c r="R456" s="61">
        <v>1</v>
      </c>
      <c r="S456" s="61">
        <v>0</v>
      </c>
      <c r="T456" s="52">
        <f t="shared" si="103"/>
        <v>3933.908</v>
      </c>
      <c r="U456" s="62">
        <v>2.75</v>
      </c>
      <c r="V456" s="61">
        <v>0.78</v>
      </c>
      <c r="W456" s="61">
        <v>1.49</v>
      </c>
      <c r="X456" s="55">
        <f t="shared" si="104"/>
        <v>2.1622</v>
      </c>
      <c r="Y456" s="62">
        <v>1.15</v>
      </c>
      <c r="Z456" s="57">
        <v>0.5</v>
      </c>
      <c r="AA456" s="64">
        <f t="shared" si="105"/>
        <v>13449.947856455</v>
      </c>
    </row>
    <row r="457" customHeight="1" spans="1:27">
      <c r="A457" s="66">
        <v>38700</v>
      </c>
      <c r="B457" s="65">
        <v>0.107</v>
      </c>
      <c r="C457" s="61">
        <v>1.1</v>
      </c>
      <c r="D457" s="61">
        <v>1</v>
      </c>
      <c r="E457" s="61">
        <v>0</v>
      </c>
      <c r="F457" s="52">
        <f t="shared" si="106"/>
        <v>4554.99</v>
      </c>
      <c r="G457" s="62">
        <v>2.25</v>
      </c>
      <c r="H457" s="61">
        <v>0.78</v>
      </c>
      <c r="I457" s="61">
        <v>1.49</v>
      </c>
      <c r="J457" s="55">
        <f t="shared" si="107"/>
        <v>2.1622</v>
      </c>
      <c r="K457" s="62">
        <v>1.15</v>
      </c>
      <c r="L457" s="57">
        <v>0.5</v>
      </c>
      <c r="M457" s="64">
        <f t="shared" si="108"/>
        <v>12741.8841952875</v>
      </c>
      <c r="O457" s="66">
        <v>61660</v>
      </c>
      <c r="P457" s="65">
        <v>0.107</v>
      </c>
      <c r="Q457" s="61">
        <v>1.1</v>
      </c>
      <c r="R457" s="61">
        <v>1</v>
      </c>
      <c r="S457" s="61">
        <v>0</v>
      </c>
      <c r="T457" s="52">
        <f t="shared" si="103"/>
        <v>7257.382</v>
      </c>
      <c r="U457" s="62">
        <v>2.75</v>
      </c>
      <c r="V457" s="61">
        <v>0.78</v>
      </c>
      <c r="W457" s="61">
        <v>1.49</v>
      </c>
      <c r="X457" s="55">
        <f t="shared" si="104"/>
        <v>2.1622</v>
      </c>
      <c r="Y457" s="62">
        <v>1.15</v>
      </c>
      <c r="Z457" s="57">
        <v>0.5</v>
      </c>
      <c r="AA457" s="64">
        <f t="shared" si="105"/>
        <v>24812.8348386325</v>
      </c>
    </row>
    <row r="458" customHeight="1" spans="1:27">
      <c r="A458" s="66">
        <v>38700</v>
      </c>
      <c r="B458" s="54">
        <v>0.058</v>
      </c>
      <c r="C458" s="61">
        <v>1.1</v>
      </c>
      <c r="D458" s="61">
        <v>1</v>
      </c>
      <c r="E458" s="61">
        <v>0</v>
      </c>
      <c r="F458" s="52">
        <f t="shared" si="106"/>
        <v>2469.06</v>
      </c>
      <c r="G458" s="62">
        <v>2.25</v>
      </c>
      <c r="H458" s="61">
        <v>0.78</v>
      </c>
      <c r="I458" s="61">
        <v>1.49</v>
      </c>
      <c r="J458" s="55">
        <f t="shared" si="107"/>
        <v>2.1622</v>
      </c>
      <c r="K458" s="62">
        <v>1.15</v>
      </c>
      <c r="L458" s="57">
        <v>0.5</v>
      </c>
      <c r="M458" s="64">
        <f t="shared" si="108"/>
        <v>6906.815732025</v>
      </c>
      <c r="O458" s="66">
        <v>61660</v>
      </c>
      <c r="P458" s="54">
        <v>0.058</v>
      </c>
      <c r="Q458" s="61">
        <v>1.1</v>
      </c>
      <c r="R458" s="61">
        <v>1</v>
      </c>
      <c r="S458" s="61">
        <v>0</v>
      </c>
      <c r="T458" s="52">
        <f t="shared" si="103"/>
        <v>3933.908</v>
      </c>
      <c r="U458" s="62">
        <v>2.75</v>
      </c>
      <c r="V458" s="61">
        <v>0.78</v>
      </c>
      <c r="W458" s="61">
        <v>1.49</v>
      </c>
      <c r="X458" s="55">
        <f t="shared" si="104"/>
        <v>2.1622</v>
      </c>
      <c r="Y458" s="62">
        <v>1.15</v>
      </c>
      <c r="Z458" s="57">
        <v>0.5</v>
      </c>
      <c r="AA458" s="64">
        <f t="shared" si="105"/>
        <v>13449.947856455</v>
      </c>
    </row>
    <row r="459" customHeight="1" spans="1:27">
      <c r="A459" s="66">
        <v>38700</v>
      </c>
      <c r="B459" s="54">
        <v>0.058</v>
      </c>
      <c r="C459" s="61">
        <v>1.1</v>
      </c>
      <c r="D459" s="61">
        <v>1</v>
      </c>
      <c r="E459" s="61">
        <v>0</v>
      </c>
      <c r="F459" s="52">
        <f t="shared" si="106"/>
        <v>2469.06</v>
      </c>
      <c r="G459" s="62">
        <v>2.25</v>
      </c>
      <c r="H459" s="61">
        <v>0.78</v>
      </c>
      <c r="I459" s="61">
        <v>1.49</v>
      </c>
      <c r="J459" s="55">
        <f t="shared" si="107"/>
        <v>2.1622</v>
      </c>
      <c r="K459" s="62">
        <v>1.15</v>
      </c>
      <c r="L459" s="57">
        <v>0.5</v>
      </c>
      <c r="M459" s="64">
        <f t="shared" si="108"/>
        <v>6906.815732025</v>
      </c>
      <c r="O459" s="66">
        <v>61660</v>
      </c>
      <c r="P459" s="54">
        <v>0.058</v>
      </c>
      <c r="Q459" s="61">
        <v>1.1</v>
      </c>
      <c r="R459" s="61">
        <v>1</v>
      </c>
      <c r="S459" s="61">
        <v>0</v>
      </c>
      <c r="T459" s="52">
        <f t="shared" si="103"/>
        <v>3933.908</v>
      </c>
      <c r="U459" s="62">
        <v>2.75</v>
      </c>
      <c r="V459" s="61">
        <v>0.78</v>
      </c>
      <c r="W459" s="61">
        <v>1.49</v>
      </c>
      <c r="X459" s="55">
        <f t="shared" si="104"/>
        <v>2.1622</v>
      </c>
      <c r="Y459" s="62">
        <v>1.15</v>
      </c>
      <c r="Z459" s="57">
        <v>0.5</v>
      </c>
      <c r="AA459" s="64">
        <f t="shared" si="105"/>
        <v>13449.947856455</v>
      </c>
    </row>
    <row r="460" customHeight="1" spans="1:27">
      <c r="A460" s="67">
        <f>SUM(M435:M459)</f>
        <v>325899.15621651</v>
      </c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9"/>
      <c r="O460" s="67">
        <f>SUM(AA435:AA459)</f>
        <v>625293.537018378</v>
      </c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9"/>
    </row>
    <row r="461" customHeight="1" spans="1:27">
      <c r="A461" s="67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9"/>
      <c r="O461" s="67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9"/>
    </row>
    <row r="462" customHeight="1" spans="1:27">
      <c r="A462" s="70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2"/>
      <c r="O462" s="70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2"/>
    </row>
    <row r="466" customHeight="1" spans="1:27">
      <c r="A466" s="2" t="s">
        <v>0</v>
      </c>
      <c r="B466" s="3"/>
      <c r="C466" s="3"/>
      <c r="D466" s="3"/>
      <c r="E466" s="4"/>
      <c r="F466" s="73" t="s">
        <v>37</v>
      </c>
      <c r="G466" s="74"/>
      <c r="H466" s="74"/>
      <c r="I466" s="74"/>
      <c r="J466" s="74"/>
      <c r="K466" s="74"/>
      <c r="L466" s="74"/>
      <c r="M466" s="75"/>
      <c r="O466" s="2" t="s">
        <v>0</v>
      </c>
      <c r="P466" s="3"/>
      <c r="Q466" s="3"/>
      <c r="R466" s="3"/>
      <c r="S466" s="4"/>
      <c r="T466" s="73" t="s">
        <v>38</v>
      </c>
      <c r="U466" s="74"/>
      <c r="V466" s="74"/>
      <c r="W466" s="74"/>
      <c r="X466" s="74"/>
      <c r="Y466" s="74"/>
      <c r="Z466" s="74"/>
      <c r="AA466" s="75"/>
    </row>
    <row r="467" customHeight="1" spans="1:27">
      <c r="A467" s="8"/>
      <c r="B467" s="9"/>
      <c r="C467" s="9"/>
      <c r="D467" s="9"/>
      <c r="E467" s="10"/>
      <c r="F467" s="76"/>
      <c r="G467" s="77"/>
      <c r="H467" s="77"/>
      <c r="I467" s="77"/>
      <c r="J467" s="77"/>
      <c r="K467" s="77"/>
      <c r="L467" s="77"/>
      <c r="M467" s="78"/>
      <c r="O467" s="8"/>
      <c r="P467" s="9"/>
      <c r="Q467" s="9"/>
      <c r="R467" s="9"/>
      <c r="S467" s="10"/>
      <c r="T467" s="76"/>
      <c r="U467" s="77"/>
      <c r="V467" s="77"/>
      <c r="W467" s="77"/>
      <c r="X467" s="77"/>
      <c r="Y467" s="77"/>
      <c r="Z467" s="77"/>
      <c r="AA467" s="78"/>
    </row>
    <row r="468" customHeight="1" spans="1:27">
      <c r="A468" s="14"/>
      <c r="B468" s="15"/>
      <c r="C468" s="15"/>
      <c r="D468" s="15"/>
      <c r="E468" s="16"/>
      <c r="F468" s="79"/>
      <c r="G468" s="80"/>
      <c r="H468" s="80"/>
      <c r="I468" s="80"/>
      <c r="J468" s="80"/>
      <c r="K468" s="80"/>
      <c r="L468" s="80"/>
      <c r="M468" s="81"/>
      <c r="O468" s="14"/>
      <c r="P468" s="15"/>
      <c r="Q468" s="15"/>
      <c r="R468" s="15"/>
      <c r="S468" s="16"/>
      <c r="T468" s="79"/>
      <c r="U468" s="80"/>
      <c r="V468" s="80"/>
      <c r="W468" s="80"/>
      <c r="X468" s="80"/>
      <c r="Y468" s="80"/>
      <c r="Z468" s="80"/>
      <c r="AA468" s="81"/>
    </row>
    <row r="469" customHeight="1" spans="1:27">
      <c r="A469" s="20" t="s">
        <v>3</v>
      </c>
      <c r="B469" s="20"/>
      <c r="C469" s="21">
        <f>H469+H471+H473</f>
        <v>2081020.4156964</v>
      </c>
      <c r="D469" s="21"/>
      <c r="E469" s="21"/>
      <c r="F469" s="22" t="s">
        <v>4</v>
      </c>
      <c r="G469" s="22"/>
      <c r="H469" s="23">
        <f>A494+A514</f>
        <v>1755121.25947989</v>
      </c>
      <c r="I469" s="23"/>
      <c r="J469" s="24">
        <f>H469/C469</f>
        <v>0.843394541563183</v>
      </c>
      <c r="K469" s="24"/>
      <c r="L469" s="25" t="s">
        <v>5</v>
      </c>
      <c r="M469" s="25"/>
      <c r="O469" s="20" t="s">
        <v>3</v>
      </c>
      <c r="P469" s="20"/>
      <c r="Q469" s="21">
        <f>V469+V471+V473</f>
        <v>2714827.36441158</v>
      </c>
      <c r="R469" s="21"/>
      <c r="S469" s="21"/>
      <c r="T469" s="22" t="s">
        <v>4</v>
      </c>
      <c r="U469" s="22"/>
      <c r="V469" s="23">
        <f>O494+O514</f>
        <v>2089533.8273932</v>
      </c>
      <c r="W469" s="23"/>
      <c r="X469" s="24">
        <f>V469/Q469</f>
        <v>0.769674659532576</v>
      </c>
      <c r="Y469" s="24"/>
      <c r="Z469" s="25" t="s">
        <v>5</v>
      </c>
      <c r="AA469" s="25"/>
    </row>
    <row r="470" customHeight="1" spans="1:27">
      <c r="A470" s="20"/>
      <c r="B470" s="20"/>
      <c r="C470" s="21"/>
      <c r="D470" s="21"/>
      <c r="E470" s="21"/>
      <c r="F470" s="22"/>
      <c r="G470" s="22"/>
      <c r="H470" s="23"/>
      <c r="I470" s="23"/>
      <c r="J470" s="24"/>
      <c r="K470" s="24"/>
      <c r="L470" s="25"/>
      <c r="M470" s="25"/>
      <c r="O470" s="20"/>
      <c r="P470" s="20"/>
      <c r="Q470" s="21"/>
      <c r="R470" s="21"/>
      <c r="S470" s="21"/>
      <c r="T470" s="22"/>
      <c r="U470" s="22"/>
      <c r="V470" s="23"/>
      <c r="W470" s="23"/>
      <c r="X470" s="24"/>
      <c r="Y470" s="24"/>
      <c r="Z470" s="25"/>
      <c r="AA470" s="25"/>
    </row>
    <row r="471" customHeight="1" spans="1:27">
      <c r="A471" s="20"/>
      <c r="B471" s="20"/>
      <c r="C471" s="21"/>
      <c r="D471" s="21"/>
      <c r="E471" s="21"/>
      <c r="F471" s="22" t="s">
        <v>36</v>
      </c>
      <c r="G471" s="22"/>
      <c r="H471" s="23">
        <f>A546</f>
        <v>325899.15621651</v>
      </c>
      <c r="I471" s="23"/>
      <c r="J471" s="24">
        <f>H471/C469</f>
        <v>0.156605458436817</v>
      </c>
      <c r="K471" s="24"/>
      <c r="L471" s="26">
        <v>20</v>
      </c>
      <c r="M471" s="26"/>
      <c r="O471" s="20"/>
      <c r="P471" s="20"/>
      <c r="Q471" s="21"/>
      <c r="R471" s="21"/>
      <c r="S471" s="21"/>
      <c r="T471" s="22" t="s">
        <v>36</v>
      </c>
      <c r="U471" s="22"/>
      <c r="V471" s="23">
        <f>O546</f>
        <v>625293.537018378</v>
      </c>
      <c r="W471" s="23"/>
      <c r="X471" s="24">
        <f>V471/Q469</f>
        <v>0.230325340467424</v>
      </c>
      <c r="Y471" s="24"/>
      <c r="Z471" s="26">
        <v>20</v>
      </c>
      <c r="AA471" s="26"/>
    </row>
    <row r="472" customHeight="1" spans="1:27">
      <c r="A472" s="27" t="s">
        <v>7</v>
      </c>
      <c r="B472" s="27"/>
      <c r="C472" s="28">
        <f>C469/L471</f>
        <v>104051.02078482</v>
      </c>
      <c r="D472" s="28"/>
      <c r="E472" s="28"/>
      <c r="F472" s="22"/>
      <c r="G472" s="22"/>
      <c r="H472" s="23"/>
      <c r="I472" s="23"/>
      <c r="J472" s="24"/>
      <c r="K472" s="24"/>
      <c r="L472" s="26"/>
      <c r="M472" s="26"/>
      <c r="O472" s="27" t="s">
        <v>7</v>
      </c>
      <c r="P472" s="27"/>
      <c r="Q472" s="28">
        <f>Q469/Z471</f>
        <v>135741.368220579</v>
      </c>
      <c r="R472" s="28"/>
      <c r="S472" s="28"/>
      <c r="T472" s="22"/>
      <c r="U472" s="22"/>
      <c r="V472" s="23"/>
      <c r="W472" s="23"/>
      <c r="X472" s="24"/>
      <c r="Y472" s="24"/>
      <c r="Z472" s="26"/>
      <c r="AA472" s="26"/>
    </row>
    <row r="473" customHeight="1" spans="1:27">
      <c r="A473" s="27"/>
      <c r="B473" s="27"/>
      <c r="C473" s="28"/>
      <c r="D473" s="28"/>
      <c r="E473" s="28"/>
      <c r="F473" s="22" t="s">
        <v>28</v>
      </c>
      <c r="G473" s="22"/>
      <c r="H473" s="23">
        <v>0</v>
      </c>
      <c r="I473" s="23"/>
      <c r="J473" s="24">
        <f>H473/C469</f>
        <v>0</v>
      </c>
      <c r="K473" s="24"/>
      <c r="L473" s="26"/>
      <c r="M473" s="26"/>
      <c r="O473" s="27"/>
      <c r="P473" s="27"/>
      <c r="Q473" s="28"/>
      <c r="R473" s="28"/>
      <c r="S473" s="28"/>
      <c r="T473" s="22" t="s">
        <v>28</v>
      </c>
      <c r="U473" s="22"/>
      <c r="V473" s="23">
        <v>0</v>
      </c>
      <c r="W473" s="23"/>
      <c r="X473" s="24">
        <f>V473/Q469</f>
        <v>0</v>
      </c>
      <c r="Y473" s="24"/>
      <c r="Z473" s="26"/>
      <c r="AA473" s="26"/>
    </row>
    <row r="474" customHeight="1" spans="1:27">
      <c r="A474" s="29"/>
      <c r="B474" s="29"/>
      <c r="C474" s="30"/>
      <c r="D474" s="30"/>
      <c r="E474" s="30"/>
      <c r="F474" s="31"/>
      <c r="G474" s="31"/>
      <c r="H474" s="32"/>
      <c r="I474" s="32"/>
      <c r="J474" s="33"/>
      <c r="K474" s="33"/>
      <c r="L474" s="34"/>
      <c r="M474" s="34"/>
      <c r="O474" s="29"/>
      <c r="P474" s="29"/>
      <c r="Q474" s="30"/>
      <c r="R474" s="30"/>
      <c r="S474" s="30"/>
      <c r="T474" s="31"/>
      <c r="U474" s="31"/>
      <c r="V474" s="32"/>
      <c r="W474" s="32"/>
      <c r="X474" s="33"/>
      <c r="Y474" s="33"/>
      <c r="Z474" s="34"/>
      <c r="AA474" s="34"/>
    </row>
    <row r="475" customHeight="1" spans="1:27">
      <c r="A475" s="35" t="s">
        <v>9</v>
      </c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7"/>
      <c r="O475" s="35" t="s">
        <v>9</v>
      </c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7"/>
    </row>
    <row r="476" customHeight="1" spans="1:27">
      <c r="A476" s="38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40"/>
      <c r="O476" s="38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40"/>
    </row>
    <row r="477" customHeight="1" spans="1:27">
      <c r="A477" s="41" t="s">
        <v>10</v>
      </c>
      <c r="B477" s="42"/>
      <c r="C477" s="42"/>
      <c r="D477" s="42"/>
      <c r="E477" s="42"/>
      <c r="F477" s="43"/>
      <c r="G477" s="44" t="s">
        <v>11</v>
      </c>
      <c r="H477" s="45"/>
      <c r="I477" s="45"/>
      <c r="J477" s="46"/>
      <c r="K477" s="47" t="s">
        <v>12</v>
      </c>
      <c r="L477" s="48"/>
      <c r="M477" s="49" t="s">
        <v>13</v>
      </c>
      <c r="O477" s="41" t="s">
        <v>10</v>
      </c>
      <c r="P477" s="42"/>
      <c r="Q477" s="42"/>
      <c r="R477" s="42"/>
      <c r="S477" s="42"/>
      <c r="T477" s="43"/>
      <c r="U477" s="44" t="s">
        <v>11</v>
      </c>
      <c r="V477" s="45"/>
      <c r="W477" s="45"/>
      <c r="X477" s="46"/>
      <c r="Y477" s="47" t="s">
        <v>12</v>
      </c>
      <c r="Z477" s="48"/>
      <c r="AA477" s="49" t="s">
        <v>13</v>
      </c>
    </row>
    <row r="478" customHeight="1" spans="1:27">
      <c r="A478" s="50" t="s">
        <v>14</v>
      </c>
      <c r="B478" s="51" t="s">
        <v>15</v>
      </c>
      <c r="C478" s="51" t="s">
        <v>16</v>
      </c>
      <c r="D478" s="51" t="s">
        <v>17</v>
      </c>
      <c r="E478" s="51" t="s">
        <v>18</v>
      </c>
      <c r="F478" s="52" t="s">
        <v>10</v>
      </c>
      <c r="G478" s="53" t="s">
        <v>19</v>
      </c>
      <c r="H478" s="54" t="s">
        <v>20</v>
      </c>
      <c r="I478" s="54" t="s">
        <v>21</v>
      </c>
      <c r="J478" s="55" t="s">
        <v>22</v>
      </c>
      <c r="K478" s="56" t="s">
        <v>23</v>
      </c>
      <c r="L478" s="57" t="s">
        <v>24</v>
      </c>
      <c r="M478" s="58"/>
      <c r="O478" s="50" t="s">
        <v>14</v>
      </c>
      <c r="P478" s="51" t="s">
        <v>15</v>
      </c>
      <c r="Q478" s="51" t="s">
        <v>16</v>
      </c>
      <c r="R478" s="51" t="s">
        <v>17</v>
      </c>
      <c r="S478" s="51" t="s">
        <v>18</v>
      </c>
      <c r="T478" s="52" t="s">
        <v>10</v>
      </c>
      <c r="U478" s="53" t="s">
        <v>19</v>
      </c>
      <c r="V478" s="54" t="s">
        <v>20</v>
      </c>
      <c r="W478" s="54" t="s">
        <v>21</v>
      </c>
      <c r="X478" s="55" t="s">
        <v>22</v>
      </c>
      <c r="Y478" s="56" t="s">
        <v>23</v>
      </c>
      <c r="Z478" s="57" t="s">
        <v>24</v>
      </c>
      <c r="AA478" s="58"/>
    </row>
    <row r="479" customHeight="1" spans="1:27">
      <c r="A479" s="59">
        <v>3811</v>
      </c>
      <c r="B479" s="60">
        <v>1.62</v>
      </c>
      <c r="C479" s="61">
        <v>2.2</v>
      </c>
      <c r="D479" s="61">
        <v>1</v>
      </c>
      <c r="E479" s="61">
        <v>0</v>
      </c>
      <c r="F479" s="52">
        <f t="shared" ref="F479:F493" si="109">A479*B479*C479*D479+E479</f>
        <v>13582.404</v>
      </c>
      <c r="G479" s="63">
        <v>2.95</v>
      </c>
      <c r="H479" s="61">
        <v>0.98</v>
      </c>
      <c r="I479" s="61">
        <f>2.47+0.45</f>
        <v>2.92</v>
      </c>
      <c r="J479" s="55">
        <f t="shared" ref="J479:J493" si="110">H479*I479+1</f>
        <v>3.8616</v>
      </c>
      <c r="K479" s="63">
        <v>1.15</v>
      </c>
      <c r="L479" s="57">
        <v>0.5</v>
      </c>
      <c r="M479" s="64">
        <f t="shared" ref="M479:M493" si="111">F479*G479*J479*K479*L479</f>
        <v>88967.992394556</v>
      </c>
      <c r="O479" s="59">
        <v>3811</v>
      </c>
      <c r="P479" s="60">
        <v>1.62</v>
      </c>
      <c r="Q479" s="61">
        <v>2.2</v>
      </c>
      <c r="R479" s="61">
        <v>1</v>
      </c>
      <c r="S479" s="61">
        <v>0</v>
      </c>
      <c r="T479" s="52">
        <f t="shared" ref="T479:T493" si="112">O479*P479*Q479*R479+S479</f>
        <v>13582.404</v>
      </c>
      <c r="U479" s="63">
        <v>3.45</v>
      </c>
      <c r="V479" s="61">
        <v>0.98</v>
      </c>
      <c r="W479" s="61">
        <f t="shared" ref="W479:W486" si="113">2.47+0.45</f>
        <v>2.92</v>
      </c>
      <c r="X479" s="55">
        <f t="shared" ref="X479:X493" si="114">V479*W479+1</f>
        <v>3.8616</v>
      </c>
      <c r="Y479" s="63">
        <v>1.15</v>
      </c>
      <c r="Z479" s="57">
        <v>0.5</v>
      </c>
      <c r="AA479" s="64">
        <f t="shared" ref="AA479:AA493" si="115">T479*U479*X479*Y479*Z479</f>
        <v>104047.313139396</v>
      </c>
    </row>
    <row r="480" customHeight="1" spans="1:27">
      <c r="A480" s="59">
        <v>3811</v>
      </c>
      <c r="B480" s="60">
        <v>1.1</v>
      </c>
      <c r="C480" s="61">
        <v>2.2</v>
      </c>
      <c r="D480" s="61">
        <v>1</v>
      </c>
      <c r="E480" s="61">
        <v>0</v>
      </c>
      <c r="F480" s="52">
        <f t="shared" si="109"/>
        <v>9222.62</v>
      </c>
      <c r="G480" s="63">
        <v>2.95</v>
      </c>
      <c r="H480" s="61">
        <v>0.98</v>
      </c>
      <c r="I480" s="61">
        <f t="shared" ref="I480:I486" si="116">2.47+0.45</f>
        <v>2.92</v>
      </c>
      <c r="J480" s="55">
        <f t="shared" si="110"/>
        <v>3.8616</v>
      </c>
      <c r="K480" s="63">
        <v>1.15</v>
      </c>
      <c r="L480" s="57">
        <v>0.5</v>
      </c>
      <c r="M480" s="64">
        <f t="shared" si="111"/>
        <v>60410.36520618</v>
      </c>
      <c r="O480" s="59">
        <v>3811</v>
      </c>
      <c r="P480" s="60">
        <v>1.1</v>
      </c>
      <c r="Q480" s="61">
        <v>2.2</v>
      </c>
      <c r="R480" s="61">
        <v>1</v>
      </c>
      <c r="S480" s="61">
        <v>0</v>
      </c>
      <c r="T480" s="52">
        <f t="shared" si="112"/>
        <v>9222.62</v>
      </c>
      <c r="U480" s="63">
        <v>3.45</v>
      </c>
      <c r="V480" s="61">
        <v>0.98</v>
      </c>
      <c r="W480" s="61">
        <f t="shared" si="113"/>
        <v>2.92</v>
      </c>
      <c r="X480" s="55">
        <f t="shared" si="114"/>
        <v>3.8616</v>
      </c>
      <c r="Y480" s="63">
        <v>1.15</v>
      </c>
      <c r="Z480" s="57">
        <v>0.5</v>
      </c>
      <c r="AA480" s="64">
        <f t="shared" si="115"/>
        <v>70649.41015638</v>
      </c>
    </row>
    <row r="481" customHeight="1" spans="1:27">
      <c r="A481" s="59">
        <v>3811</v>
      </c>
      <c r="B481" s="60">
        <v>1.49</v>
      </c>
      <c r="C481" s="61">
        <v>2.2</v>
      </c>
      <c r="D481" s="61">
        <v>1</v>
      </c>
      <c r="E481" s="61">
        <v>0</v>
      </c>
      <c r="F481" s="52">
        <f t="shared" si="109"/>
        <v>12492.458</v>
      </c>
      <c r="G481" s="63">
        <v>2.95</v>
      </c>
      <c r="H481" s="61">
        <v>0.98</v>
      </c>
      <c r="I481" s="61">
        <f t="shared" si="116"/>
        <v>2.92</v>
      </c>
      <c r="J481" s="55">
        <f t="shared" si="110"/>
        <v>3.8616</v>
      </c>
      <c r="K481" s="63">
        <v>1.15</v>
      </c>
      <c r="L481" s="57">
        <v>0.5</v>
      </c>
      <c r="M481" s="64">
        <f t="shared" si="111"/>
        <v>81828.585597462</v>
      </c>
      <c r="O481" s="59">
        <v>3811</v>
      </c>
      <c r="P481" s="60">
        <v>1.49</v>
      </c>
      <c r="Q481" s="61">
        <v>2.2</v>
      </c>
      <c r="R481" s="61">
        <v>1</v>
      </c>
      <c r="S481" s="61">
        <v>0</v>
      </c>
      <c r="T481" s="52">
        <f t="shared" si="112"/>
        <v>12492.458</v>
      </c>
      <c r="U481" s="63">
        <v>3.45</v>
      </c>
      <c r="V481" s="61">
        <v>0.98</v>
      </c>
      <c r="W481" s="61">
        <f t="shared" si="113"/>
        <v>2.92</v>
      </c>
      <c r="X481" s="55">
        <f t="shared" si="114"/>
        <v>3.8616</v>
      </c>
      <c r="Y481" s="63">
        <v>1.15</v>
      </c>
      <c r="Z481" s="57">
        <v>0.5</v>
      </c>
      <c r="AA481" s="64">
        <f t="shared" si="115"/>
        <v>95697.837393642</v>
      </c>
    </row>
    <row r="482" customHeight="1" spans="1:27">
      <c r="A482" s="59">
        <v>3811</v>
      </c>
      <c r="B482" s="60">
        <v>1.37</v>
      </c>
      <c r="C482" s="61">
        <v>2.2</v>
      </c>
      <c r="D482" s="61">
        <v>1</v>
      </c>
      <c r="E482" s="61">
        <v>0</v>
      </c>
      <c r="F482" s="52">
        <f t="shared" si="109"/>
        <v>11486.354</v>
      </c>
      <c r="G482" s="63">
        <v>2.95</v>
      </c>
      <c r="H482" s="61">
        <v>0.98</v>
      </c>
      <c r="I482" s="61">
        <f t="shared" si="116"/>
        <v>2.92</v>
      </c>
      <c r="J482" s="55">
        <f t="shared" si="110"/>
        <v>3.8616</v>
      </c>
      <c r="K482" s="63">
        <v>1.15</v>
      </c>
      <c r="L482" s="57">
        <v>0.5</v>
      </c>
      <c r="M482" s="64">
        <f t="shared" si="111"/>
        <v>75238.363938606</v>
      </c>
      <c r="O482" s="59">
        <v>3811</v>
      </c>
      <c r="P482" s="60">
        <v>1.37</v>
      </c>
      <c r="Q482" s="61">
        <v>2.2</v>
      </c>
      <c r="R482" s="61">
        <v>1</v>
      </c>
      <c r="S482" s="61">
        <v>0</v>
      </c>
      <c r="T482" s="52">
        <f t="shared" si="112"/>
        <v>11486.354</v>
      </c>
      <c r="U482" s="63">
        <v>3.45</v>
      </c>
      <c r="V482" s="61">
        <v>0.98</v>
      </c>
      <c r="W482" s="61">
        <f t="shared" si="113"/>
        <v>2.92</v>
      </c>
      <c r="X482" s="55">
        <f t="shared" si="114"/>
        <v>3.8616</v>
      </c>
      <c r="Y482" s="63">
        <v>1.15</v>
      </c>
      <c r="Z482" s="57">
        <v>0.5</v>
      </c>
      <c r="AA482" s="64">
        <f t="shared" si="115"/>
        <v>87990.629012946</v>
      </c>
    </row>
    <row r="483" customHeight="1" spans="1:27">
      <c r="A483" s="59">
        <v>3811</v>
      </c>
      <c r="B483" s="60">
        <v>1.72</v>
      </c>
      <c r="C483" s="61">
        <v>2.2</v>
      </c>
      <c r="D483" s="61">
        <v>1</v>
      </c>
      <c r="E483" s="61">
        <v>0</v>
      </c>
      <c r="F483" s="52">
        <f t="shared" si="109"/>
        <v>14420.824</v>
      </c>
      <c r="G483" s="63">
        <v>2.95</v>
      </c>
      <c r="H483" s="61">
        <v>0.98</v>
      </c>
      <c r="I483" s="61">
        <f t="shared" si="116"/>
        <v>2.92</v>
      </c>
      <c r="J483" s="55">
        <f t="shared" si="110"/>
        <v>3.8616</v>
      </c>
      <c r="K483" s="63">
        <v>1.15</v>
      </c>
      <c r="L483" s="57">
        <v>0.5</v>
      </c>
      <c r="M483" s="64">
        <f t="shared" si="111"/>
        <v>94459.843776936</v>
      </c>
      <c r="O483" s="59">
        <v>3811</v>
      </c>
      <c r="P483" s="60">
        <v>1.72</v>
      </c>
      <c r="Q483" s="61">
        <v>2.2</v>
      </c>
      <c r="R483" s="61">
        <v>1</v>
      </c>
      <c r="S483" s="61">
        <v>0</v>
      </c>
      <c r="T483" s="52">
        <f t="shared" si="112"/>
        <v>14420.824</v>
      </c>
      <c r="U483" s="63">
        <v>3.45</v>
      </c>
      <c r="V483" s="61">
        <v>0.98</v>
      </c>
      <c r="W483" s="61">
        <f t="shared" si="113"/>
        <v>2.92</v>
      </c>
      <c r="X483" s="55">
        <f t="shared" si="114"/>
        <v>3.8616</v>
      </c>
      <c r="Y483" s="63">
        <v>1.15</v>
      </c>
      <c r="Z483" s="57">
        <v>0.5</v>
      </c>
      <c r="AA483" s="64">
        <f t="shared" si="115"/>
        <v>110469.986789976</v>
      </c>
    </row>
    <row r="484" customHeight="1" spans="1:27">
      <c r="A484" s="59">
        <v>3811</v>
      </c>
      <c r="B484" s="65">
        <v>3.16</v>
      </c>
      <c r="C484" s="61">
        <v>2.2</v>
      </c>
      <c r="D484" s="61">
        <v>1</v>
      </c>
      <c r="E484" s="61">
        <v>0</v>
      </c>
      <c r="F484" s="52">
        <f t="shared" si="109"/>
        <v>26494.072</v>
      </c>
      <c r="G484" s="63">
        <v>2.95</v>
      </c>
      <c r="H484" s="61">
        <v>0.98</v>
      </c>
      <c r="I484" s="61">
        <f t="shared" si="116"/>
        <v>2.92</v>
      </c>
      <c r="J484" s="55">
        <f t="shared" si="110"/>
        <v>3.8616</v>
      </c>
      <c r="K484" s="63">
        <v>1.15</v>
      </c>
      <c r="L484" s="57">
        <v>0.5</v>
      </c>
      <c r="M484" s="64">
        <f t="shared" si="111"/>
        <v>173542.503683208</v>
      </c>
      <c r="O484" s="59">
        <v>3811</v>
      </c>
      <c r="P484" s="65">
        <v>3.16</v>
      </c>
      <c r="Q484" s="61">
        <v>2.2</v>
      </c>
      <c r="R484" s="61">
        <v>1</v>
      </c>
      <c r="S484" s="61">
        <v>0</v>
      </c>
      <c r="T484" s="52">
        <f t="shared" si="112"/>
        <v>26494.072</v>
      </c>
      <c r="U484" s="63">
        <v>3.45</v>
      </c>
      <c r="V484" s="61">
        <v>0.98</v>
      </c>
      <c r="W484" s="61">
        <f t="shared" si="113"/>
        <v>2.92</v>
      </c>
      <c r="X484" s="55">
        <f t="shared" si="114"/>
        <v>3.8616</v>
      </c>
      <c r="Y484" s="63">
        <v>1.15</v>
      </c>
      <c r="Z484" s="57">
        <v>0.5</v>
      </c>
      <c r="AA484" s="64">
        <f t="shared" si="115"/>
        <v>202956.487358328</v>
      </c>
    </row>
    <row r="485" customHeight="1" spans="1:27">
      <c r="A485" s="59">
        <v>3811</v>
      </c>
      <c r="B485" s="60">
        <v>1.62</v>
      </c>
      <c r="C485" s="61">
        <v>2.2</v>
      </c>
      <c r="D485" s="61">
        <v>1</v>
      </c>
      <c r="E485" s="61">
        <v>0</v>
      </c>
      <c r="F485" s="52">
        <f t="shared" si="109"/>
        <v>13582.404</v>
      </c>
      <c r="G485" s="63">
        <v>2.95</v>
      </c>
      <c r="H485" s="61">
        <v>0.98</v>
      </c>
      <c r="I485" s="61">
        <f t="shared" si="116"/>
        <v>2.92</v>
      </c>
      <c r="J485" s="55">
        <f t="shared" si="110"/>
        <v>3.8616</v>
      </c>
      <c r="K485" s="63">
        <v>1.15</v>
      </c>
      <c r="L485" s="57">
        <v>0.5</v>
      </c>
      <c r="M485" s="64">
        <f t="shared" si="111"/>
        <v>88967.992394556</v>
      </c>
      <c r="O485" s="59">
        <v>3811</v>
      </c>
      <c r="P485" s="60">
        <v>1.62</v>
      </c>
      <c r="Q485" s="61">
        <v>2.2</v>
      </c>
      <c r="R485" s="61">
        <v>1</v>
      </c>
      <c r="S485" s="61">
        <v>0</v>
      </c>
      <c r="T485" s="52">
        <f t="shared" si="112"/>
        <v>13582.404</v>
      </c>
      <c r="U485" s="63">
        <v>3.45</v>
      </c>
      <c r="V485" s="61">
        <v>0.98</v>
      </c>
      <c r="W485" s="61">
        <f t="shared" si="113"/>
        <v>2.92</v>
      </c>
      <c r="X485" s="55">
        <f t="shared" si="114"/>
        <v>3.8616</v>
      </c>
      <c r="Y485" s="63">
        <v>1.15</v>
      </c>
      <c r="Z485" s="57">
        <v>0.5</v>
      </c>
      <c r="AA485" s="64">
        <f t="shared" si="115"/>
        <v>104047.313139396</v>
      </c>
    </row>
    <row r="486" customHeight="1" spans="1:27">
      <c r="A486" s="59">
        <v>3811</v>
      </c>
      <c r="B486" s="60">
        <v>1.1</v>
      </c>
      <c r="C486" s="61">
        <v>2.2</v>
      </c>
      <c r="D486" s="61">
        <v>1</v>
      </c>
      <c r="E486" s="61">
        <v>0</v>
      </c>
      <c r="F486" s="52">
        <f t="shared" si="109"/>
        <v>9222.62</v>
      </c>
      <c r="G486" s="63">
        <v>2.95</v>
      </c>
      <c r="H486" s="61">
        <v>0.98</v>
      </c>
      <c r="I486" s="61">
        <f t="shared" si="116"/>
        <v>2.92</v>
      </c>
      <c r="J486" s="55">
        <f t="shared" si="110"/>
        <v>3.8616</v>
      </c>
      <c r="K486" s="63">
        <v>1.15</v>
      </c>
      <c r="L486" s="57">
        <v>0.5</v>
      </c>
      <c r="M486" s="64">
        <f t="shared" si="111"/>
        <v>60410.36520618</v>
      </c>
      <c r="O486" s="59">
        <v>3811</v>
      </c>
      <c r="P486" s="60">
        <v>1.1</v>
      </c>
      <c r="Q486" s="61">
        <v>2.2</v>
      </c>
      <c r="R486" s="61">
        <v>1</v>
      </c>
      <c r="S486" s="61">
        <v>0</v>
      </c>
      <c r="T486" s="52">
        <f t="shared" si="112"/>
        <v>9222.62</v>
      </c>
      <c r="U486" s="63">
        <v>3.45</v>
      </c>
      <c r="V486" s="61">
        <v>0.98</v>
      </c>
      <c r="W486" s="61">
        <f t="shared" si="113"/>
        <v>2.92</v>
      </c>
      <c r="X486" s="55">
        <f t="shared" si="114"/>
        <v>3.8616</v>
      </c>
      <c r="Y486" s="63">
        <v>1.15</v>
      </c>
      <c r="Z486" s="57">
        <v>0.5</v>
      </c>
      <c r="AA486" s="64">
        <f t="shared" si="115"/>
        <v>70649.41015638</v>
      </c>
    </row>
    <row r="487" customHeight="1" spans="1:27">
      <c r="A487" s="59">
        <v>3811</v>
      </c>
      <c r="B487" s="60">
        <v>1.49</v>
      </c>
      <c r="C487" s="61">
        <v>2.2</v>
      </c>
      <c r="D487" s="61">
        <v>1</v>
      </c>
      <c r="E487" s="61">
        <v>0</v>
      </c>
      <c r="F487" s="52">
        <f t="shared" si="109"/>
        <v>12492.458</v>
      </c>
      <c r="G487" s="62">
        <v>2.35</v>
      </c>
      <c r="H487" s="61">
        <v>0.83</v>
      </c>
      <c r="I487" s="61">
        <v>2.77</v>
      </c>
      <c r="J487" s="55">
        <f t="shared" si="110"/>
        <v>3.2991</v>
      </c>
      <c r="K487" s="63">
        <v>1.15</v>
      </c>
      <c r="L487" s="57">
        <v>0.5</v>
      </c>
      <c r="M487" s="64">
        <f t="shared" si="111"/>
        <v>55690.2393887647</v>
      </c>
      <c r="O487" s="59">
        <v>3811</v>
      </c>
      <c r="P487" s="60">
        <v>1.49</v>
      </c>
      <c r="Q487" s="61">
        <v>2.2</v>
      </c>
      <c r="R487" s="61">
        <v>1</v>
      </c>
      <c r="S487" s="61">
        <v>0</v>
      </c>
      <c r="T487" s="52">
        <f t="shared" si="112"/>
        <v>12492.458</v>
      </c>
      <c r="U487" s="62">
        <v>2.85</v>
      </c>
      <c r="V487" s="61">
        <v>0.83</v>
      </c>
      <c r="W487" s="61">
        <v>2.77</v>
      </c>
      <c r="X487" s="55">
        <f t="shared" si="114"/>
        <v>3.2991</v>
      </c>
      <c r="Y487" s="63">
        <v>1.15</v>
      </c>
      <c r="Z487" s="57">
        <v>0.5</v>
      </c>
      <c r="AA487" s="64">
        <f t="shared" si="115"/>
        <v>67539.2264927572</v>
      </c>
    </row>
    <row r="488" customHeight="1" spans="1:27">
      <c r="A488" s="59">
        <v>3811</v>
      </c>
      <c r="B488" s="60">
        <v>1.37</v>
      </c>
      <c r="C488" s="61">
        <v>2.2</v>
      </c>
      <c r="D488" s="61">
        <v>1</v>
      </c>
      <c r="E488" s="61">
        <v>0</v>
      </c>
      <c r="F488" s="52">
        <f t="shared" si="109"/>
        <v>11486.354</v>
      </c>
      <c r="G488" s="62">
        <v>2.35</v>
      </c>
      <c r="H488" s="61">
        <v>0.83</v>
      </c>
      <c r="I488" s="61">
        <v>2.77</v>
      </c>
      <c r="J488" s="55">
        <f t="shared" si="110"/>
        <v>3.2991</v>
      </c>
      <c r="K488" s="63">
        <v>1.15</v>
      </c>
      <c r="L488" s="57">
        <v>0.5</v>
      </c>
      <c r="M488" s="64">
        <f t="shared" si="111"/>
        <v>51205.1194379918</v>
      </c>
      <c r="O488" s="59">
        <v>3811</v>
      </c>
      <c r="P488" s="60">
        <v>1.37</v>
      </c>
      <c r="Q488" s="61">
        <v>2.2</v>
      </c>
      <c r="R488" s="61">
        <v>1</v>
      </c>
      <c r="S488" s="61">
        <v>0</v>
      </c>
      <c r="T488" s="52">
        <f t="shared" si="112"/>
        <v>11486.354</v>
      </c>
      <c r="U488" s="62">
        <v>2.85</v>
      </c>
      <c r="V488" s="61">
        <v>0.83</v>
      </c>
      <c r="W488" s="61">
        <v>2.77</v>
      </c>
      <c r="X488" s="55">
        <f t="shared" si="114"/>
        <v>3.2991</v>
      </c>
      <c r="Y488" s="63">
        <v>1.15</v>
      </c>
      <c r="Z488" s="57">
        <v>0.5</v>
      </c>
      <c r="AA488" s="64">
        <f t="shared" si="115"/>
        <v>62099.8257013943</v>
      </c>
    </row>
    <row r="489" customHeight="1" spans="1:27">
      <c r="A489" s="59">
        <v>3811</v>
      </c>
      <c r="B489" s="60">
        <v>1.72</v>
      </c>
      <c r="C489" s="61">
        <v>2.2</v>
      </c>
      <c r="D489" s="61">
        <v>1</v>
      </c>
      <c r="E489" s="61">
        <v>0</v>
      </c>
      <c r="F489" s="52">
        <f t="shared" si="109"/>
        <v>14420.824</v>
      </c>
      <c r="G489" s="62">
        <v>2.35</v>
      </c>
      <c r="H489" s="61">
        <v>0.83</v>
      </c>
      <c r="I489" s="61">
        <v>2.77</v>
      </c>
      <c r="J489" s="55">
        <f t="shared" si="110"/>
        <v>3.2991</v>
      </c>
      <c r="K489" s="62">
        <v>0.9</v>
      </c>
      <c r="L489" s="57">
        <v>0.5</v>
      </c>
      <c r="M489" s="64">
        <f t="shared" si="111"/>
        <v>50311.345534758</v>
      </c>
      <c r="O489" s="59">
        <v>3811</v>
      </c>
      <c r="P489" s="60">
        <v>1.72</v>
      </c>
      <c r="Q489" s="61">
        <v>2.2</v>
      </c>
      <c r="R489" s="61">
        <v>1</v>
      </c>
      <c r="S489" s="61">
        <v>0</v>
      </c>
      <c r="T489" s="52">
        <f t="shared" si="112"/>
        <v>14420.824</v>
      </c>
      <c r="U489" s="62">
        <v>2.85</v>
      </c>
      <c r="V489" s="61">
        <v>0.83</v>
      </c>
      <c r="W489" s="61">
        <v>2.77</v>
      </c>
      <c r="X489" s="55">
        <f t="shared" si="114"/>
        <v>3.2991</v>
      </c>
      <c r="Y489" s="62">
        <v>0.9</v>
      </c>
      <c r="Z489" s="57">
        <v>0.5</v>
      </c>
      <c r="AA489" s="64">
        <f t="shared" si="115"/>
        <v>61015.887137898</v>
      </c>
    </row>
    <row r="490" customHeight="1" spans="1:27">
      <c r="A490" s="59">
        <v>3811</v>
      </c>
      <c r="B490" s="65">
        <v>3.16</v>
      </c>
      <c r="C490" s="61">
        <v>2.2</v>
      </c>
      <c r="D490" s="61">
        <v>1</v>
      </c>
      <c r="E490" s="61">
        <v>0</v>
      </c>
      <c r="F490" s="52">
        <f t="shared" si="109"/>
        <v>26494.072</v>
      </c>
      <c r="G490" s="62">
        <v>2.35</v>
      </c>
      <c r="H490" s="61">
        <v>0.83</v>
      </c>
      <c r="I490" s="61">
        <v>2.77</v>
      </c>
      <c r="J490" s="55">
        <f t="shared" si="110"/>
        <v>3.2991</v>
      </c>
      <c r="K490" s="62">
        <v>0.9</v>
      </c>
      <c r="L490" s="57">
        <v>0.5</v>
      </c>
      <c r="M490" s="64">
        <f t="shared" si="111"/>
        <v>92432.472028974</v>
      </c>
      <c r="O490" s="59">
        <v>3811</v>
      </c>
      <c r="P490" s="65">
        <v>3.16</v>
      </c>
      <c r="Q490" s="61">
        <v>2.2</v>
      </c>
      <c r="R490" s="61">
        <v>1</v>
      </c>
      <c r="S490" s="61">
        <v>0</v>
      </c>
      <c r="T490" s="52">
        <f t="shared" si="112"/>
        <v>26494.072</v>
      </c>
      <c r="U490" s="62">
        <v>2.85</v>
      </c>
      <c r="V490" s="61">
        <v>0.83</v>
      </c>
      <c r="W490" s="61">
        <v>2.77</v>
      </c>
      <c r="X490" s="55">
        <f t="shared" si="114"/>
        <v>3.2991</v>
      </c>
      <c r="Y490" s="62">
        <v>0.9</v>
      </c>
      <c r="Z490" s="57">
        <v>0.5</v>
      </c>
      <c r="AA490" s="64">
        <f t="shared" si="115"/>
        <v>112098.955439394</v>
      </c>
    </row>
    <row r="491" customHeight="1" spans="1:27">
      <c r="A491" s="66">
        <v>3350</v>
      </c>
      <c r="B491" s="60">
        <v>1.62</v>
      </c>
      <c r="C491" s="61">
        <v>2.2</v>
      </c>
      <c r="D491" s="61">
        <v>1</v>
      </c>
      <c r="E491" s="61">
        <v>0</v>
      </c>
      <c r="F491" s="52">
        <f t="shared" si="109"/>
        <v>11939.4</v>
      </c>
      <c r="G491" s="62">
        <v>2.35</v>
      </c>
      <c r="H491" s="61">
        <v>0.83</v>
      </c>
      <c r="I491" s="61">
        <v>2.77</v>
      </c>
      <c r="J491" s="55">
        <f t="shared" si="110"/>
        <v>3.2991</v>
      </c>
      <c r="K491" s="62">
        <v>0.9</v>
      </c>
      <c r="L491" s="57">
        <v>0.5</v>
      </c>
      <c r="M491" s="64">
        <f t="shared" si="111"/>
        <v>41654.15782605</v>
      </c>
      <c r="O491" s="66">
        <v>3350</v>
      </c>
      <c r="P491" s="60">
        <v>1.62</v>
      </c>
      <c r="Q491" s="61">
        <v>2.2</v>
      </c>
      <c r="R491" s="61">
        <v>1</v>
      </c>
      <c r="S491" s="61">
        <v>0</v>
      </c>
      <c r="T491" s="52">
        <f t="shared" si="112"/>
        <v>11939.4</v>
      </c>
      <c r="U491" s="62">
        <v>2.85</v>
      </c>
      <c r="V491" s="61">
        <v>0.83</v>
      </c>
      <c r="W491" s="61">
        <v>2.77</v>
      </c>
      <c r="X491" s="55">
        <f t="shared" si="114"/>
        <v>3.2991</v>
      </c>
      <c r="Y491" s="62">
        <v>0.9</v>
      </c>
      <c r="Z491" s="57">
        <v>0.5</v>
      </c>
      <c r="AA491" s="64">
        <f t="shared" si="115"/>
        <v>50516.74459755</v>
      </c>
    </row>
    <row r="492" customHeight="1" spans="1:27">
      <c r="A492" s="66">
        <v>3350</v>
      </c>
      <c r="B492" s="60">
        <v>1.1</v>
      </c>
      <c r="C492" s="61">
        <v>2.2</v>
      </c>
      <c r="D492" s="61">
        <v>1</v>
      </c>
      <c r="E492" s="61">
        <v>0</v>
      </c>
      <c r="F492" s="52">
        <f t="shared" si="109"/>
        <v>8107</v>
      </c>
      <c r="G492" s="62">
        <v>2.35</v>
      </c>
      <c r="H492" s="61">
        <v>0.83</v>
      </c>
      <c r="I492" s="61">
        <v>2.77</v>
      </c>
      <c r="J492" s="55">
        <f t="shared" si="110"/>
        <v>3.2991</v>
      </c>
      <c r="K492" s="62">
        <v>0.9</v>
      </c>
      <c r="L492" s="57">
        <v>0.5</v>
      </c>
      <c r="M492" s="64">
        <f t="shared" si="111"/>
        <v>28283.68741275</v>
      </c>
      <c r="O492" s="66">
        <v>3350</v>
      </c>
      <c r="P492" s="60">
        <v>1.1</v>
      </c>
      <c r="Q492" s="61">
        <v>2.2</v>
      </c>
      <c r="R492" s="61">
        <v>1</v>
      </c>
      <c r="S492" s="61">
        <v>0</v>
      </c>
      <c r="T492" s="52">
        <f t="shared" si="112"/>
        <v>8107</v>
      </c>
      <c r="U492" s="62">
        <v>2.85</v>
      </c>
      <c r="V492" s="61">
        <v>0.83</v>
      </c>
      <c r="W492" s="61">
        <v>2.77</v>
      </c>
      <c r="X492" s="55">
        <f t="shared" si="114"/>
        <v>3.2991</v>
      </c>
      <c r="Y492" s="62">
        <v>0.9</v>
      </c>
      <c r="Z492" s="57">
        <v>0.5</v>
      </c>
      <c r="AA492" s="64">
        <f t="shared" si="115"/>
        <v>34301.49324525</v>
      </c>
    </row>
    <row r="493" customHeight="1" spans="1:27">
      <c r="A493" s="66">
        <v>3350</v>
      </c>
      <c r="B493" s="51">
        <v>6.07</v>
      </c>
      <c r="C493" s="61">
        <v>1</v>
      </c>
      <c r="D493" s="61">
        <v>1</v>
      </c>
      <c r="E493" s="61">
        <v>0</v>
      </c>
      <c r="F493" s="52">
        <f t="shared" si="109"/>
        <v>20334.5</v>
      </c>
      <c r="G493" s="62">
        <v>2.05</v>
      </c>
      <c r="H493" s="61">
        <v>0.83</v>
      </c>
      <c r="I493" s="61">
        <v>2.77</v>
      </c>
      <c r="J493" s="55">
        <f t="shared" si="110"/>
        <v>3.2991</v>
      </c>
      <c r="K493" s="62">
        <v>0.9</v>
      </c>
      <c r="L493" s="57">
        <v>0.5</v>
      </c>
      <c r="M493" s="64">
        <f t="shared" si="111"/>
        <v>61886.418906375</v>
      </c>
      <c r="O493" s="66">
        <v>3350</v>
      </c>
      <c r="P493" s="51">
        <v>6.07</v>
      </c>
      <c r="Q493" s="61">
        <v>1</v>
      </c>
      <c r="R493" s="61">
        <v>1</v>
      </c>
      <c r="S493" s="61">
        <v>0</v>
      </c>
      <c r="T493" s="52">
        <f t="shared" si="112"/>
        <v>20334.5</v>
      </c>
      <c r="U493" s="62">
        <v>2.85</v>
      </c>
      <c r="V493" s="61">
        <v>0.83</v>
      </c>
      <c r="W493" s="61">
        <v>2.77</v>
      </c>
      <c r="X493" s="55">
        <f t="shared" si="114"/>
        <v>3.2991</v>
      </c>
      <c r="Y493" s="62">
        <v>0.9</v>
      </c>
      <c r="Z493" s="57">
        <v>0.5</v>
      </c>
      <c r="AA493" s="64">
        <f t="shared" si="115"/>
        <v>86037.216528375</v>
      </c>
    </row>
    <row r="494" customHeight="1" spans="1:27">
      <c r="A494" s="67">
        <f>SUM(M479:M493)</f>
        <v>1105289.45273335</v>
      </c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9"/>
      <c r="O494" s="67">
        <f>SUM(AA479:AA493)</f>
        <v>1320117.73628906</v>
      </c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9"/>
    </row>
    <row r="495" customHeight="1" spans="1:27">
      <c r="A495" s="67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9"/>
      <c r="O495" s="67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9"/>
    </row>
    <row r="496" customHeight="1" spans="1:27">
      <c r="A496" s="70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2"/>
      <c r="O496" s="70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2"/>
    </row>
    <row r="497" customHeight="1" spans="1:27">
      <c r="A497" s="35" t="s">
        <v>25</v>
      </c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7"/>
      <c r="O497" s="35" t="s">
        <v>25</v>
      </c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7"/>
    </row>
    <row r="498" customHeight="1" spans="1:27">
      <c r="A498" s="38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40"/>
      <c r="O498" s="38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40"/>
    </row>
    <row r="499" customHeight="1" spans="1:27">
      <c r="A499" s="41" t="s">
        <v>10</v>
      </c>
      <c r="B499" s="42"/>
      <c r="C499" s="42"/>
      <c r="D499" s="42"/>
      <c r="E499" s="42"/>
      <c r="F499" s="43"/>
      <c r="G499" s="44" t="s">
        <v>11</v>
      </c>
      <c r="H499" s="45"/>
      <c r="I499" s="45"/>
      <c r="J499" s="46"/>
      <c r="K499" s="47" t="s">
        <v>12</v>
      </c>
      <c r="L499" s="48"/>
      <c r="M499" s="49" t="s">
        <v>13</v>
      </c>
      <c r="O499" s="41" t="s">
        <v>10</v>
      </c>
      <c r="P499" s="42"/>
      <c r="Q499" s="42"/>
      <c r="R499" s="42"/>
      <c r="S499" s="42"/>
      <c r="T499" s="43"/>
      <c r="U499" s="44" t="s">
        <v>11</v>
      </c>
      <c r="V499" s="45"/>
      <c r="W499" s="45"/>
      <c r="X499" s="46"/>
      <c r="Y499" s="47" t="s">
        <v>12</v>
      </c>
      <c r="Z499" s="48"/>
      <c r="AA499" s="49" t="s">
        <v>13</v>
      </c>
    </row>
    <row r="500" customHeight="1" spans="1:27">
      <c r="A500" s="50" t="s">
        <v>14</v>
      </c>
      <c r="B500" s="51" t="s">
        <v>15</v>
      </c>
      <c r="C500" s="51" t="s">
        <v>16</v>
      </c>
      <c r="D500" s="51" t="s">
        <v>17</v>
      </c>
      <c r="E500" s="51" t="s">
        <v>18</v>
      </c>
      <c r="F500" s="52" t="s">
        <v>10</v>
      </c>
      <c r="G500" s="53" t="s">
        <v>19</v>
      </c>
      <c r="H500" s="54" t="s">
        <v>20</v>
      </c>
      <c r="I500" s="54" t="s">
        <v>21</v>
      </c>
      <c r="J500" s="55" t="s">
        <v>22</v>
      </c>
      <c r="K500" s="56" t="s">
        <v>23</v>
      </c>
      <c r="L500" s="57" t="s">
        <v>24</v>
      </c>
      <c r="M500" s="58"/>
      <c r="O500" s="50" t="s">
        <v>14</v>
      </c>
      <c r="P500" s="51" t="s">
        <v>15</v>
      </c>
      <c r="Q500" s="51" t="s">
        <v>16</v>
      </c>
      <c r="R500" s="51" t="s">
        <v>17</v>
      </c>
      <c r="S500" s="51" t="s">
        <v>18</v>
      </c>
      <c r="T500" s="52" t="s">
        <v>10</v>
      </c>
      <c r="U500" s="53" t="s">
        <v>19</v>
      </c>
      <c r="V500" s="54" t="s">
        <v>20</v>
      </c>
      <c r="W500" s="54" t="s">
        <v>21</v>
      </c>
      <c r="X500" s="55" t="s">
        <v>22</v>
      </c>
      <c r="Y500" s="56" t="s">
        <v>23</v>
      </c>
      <c r="Z500" s="57" t="s">
        <v>24</v>
      </c>
      <c r="AA500" s="58"/>
    </row>
    <row r="501" customHeight="1" spans="1:27">
      <c r="A501" s="59">
        <v>3811</v>
      </c>
      <c r="B501" s="54">
        <v>5.01</v>
      </c>
      <c r="C501" s="61">
        <v>1</v>
      </c>
      <c r="D501" s="61">
        <v>1</v>
      </c>
      <c r="E501" s="61">
        <v>0</v>
      </c>
      <c r="F501" s="52">
        <f t="shared" ref="F501:F513" si="117">A501*B501*C501*D501+E501</f>
        <v>19093.11</v>
      </c>
      <c r="G501" s="63">
        <v>2.95</v>
      </c>
      <c r="H501" s="61">
        <v>0.98</v>
      </c>
      <c r="I501" s="61">
        <f t="shared" ref="I501:I508" si="118">2.47+0.45</f>
        <v>2.92</v>
      </c>
      <c r="J501" s="55">
        <f t="shared" ref="J501:J513" si="119">H501*I501+1</f>
        <v>3.8616</v>
      </c>
      <c r="K501" s="62">
        <v>1.15</v>
      </c>
      <c r="L501" s="57">
        <v>0.5</v>
      </c>
      <c r="M501" s="64">
        <f t="shared" ref="M501:M513" si="120">F501*G501*J501*K501*L501</f>
        <v>125064.43375329</v>
      </c>
      <c r="O501" s="59">
        <v>3811</v>
      </c>
      <c r="P501" s="54">
        <v>5.01</v>
      </c>
      <c r="Q501" s="61">
        <v>1</v>
      </c>
      <c r="R501" s="61">
        <v>1</v>
      </c>
      <c r="S501" s="61">
        <v>0</v>
      </c>
      <c r="T501" s="52">
        <f t="shared" ref="T501:T513" si="121">O501*P501*Q501*R501+S501</f>
        <v>19093.11</v>
      </c>
      <c r="U501" s="63">
        <v>3.45</v>
      </c>
      <c r="V501" s="61">
        <v>0.98</v>
      </c>
      <c r="W501" s="61">
        <f t="shared" ref="W501:W508" si="122">2.47+0.45</f>
        <v>2.92</v>
      </c>
      <c r="X501" s="55">
        <f t="shared" ref="X501:X513" si="123">V501*W501+1</f>
        <v>3.8616</v>
      </c>
      <c r="Y501" s="62">
        <v>1.15</v>
      </c>
      <c r="Z501" s="57">
        <v>0.5</v>
      </c>
      <c r="AA501" s="64">
        <f t="shared" ref="AA501:AA513" si="124">T501*U501*X501*Y501*Z501</f>
        <v>146261.79540639</v>
      </c>
    </row>
    <row r="502" customHeight="1" spans="1:27">
      <c r="A502" s="59">
        <v>3811</v>
      </c>
      <c r="B502" s="60">
        <v>0.59</v>
      </c>
      <c r="C502" s="61">
        <v>2.2</v>
      </c>
      <c r="D502" s="61">
        <v>1</v>
      </c>
      <c r="E502" s="61">
        <v>0</v>
      </c>
      <c r="F502" s="52">
        <f t="shared" si="117"/>
        <v>4946.678</v>
      </c>
      <c r="G502" s="63">
        <v>2.95</v>
      </c>
      <c r="H502" s="61">
        <v>0.98</v>
      </c>
      <c r="I502" s="61">
        <f t="shared" si="118"/>
        <v>2.92</v>
      </c>
      <c r="J502" s="55">
        <f t="shared" si="119"/>
        <v>3.8616</v>
      </c>
      <c r="K502" s="62">
        <v>1.15</v>
      </c>
      <c r="L502" s="57">
        <v>0.5</v>
      </c>
      <c r="M502" s="64">
        <f t="shared" si="120"/>
        <v>32401.923156042</v>
      </c>
      <c r="O502" s="59">
        <v>3811</v>
      </c>
      <c r="P502" s="60">
        <v>0.59</v>
      </c>
      <c r="Q502" s="61">
        <v>2.2</v>
      </c>
      <c r="R502" s="61">
        <v>1</v>
      </c>
      <c r="S502" s="61">
        <v>0</v>
      </c>
      <c r="T502" s="52">
        <f t="shared" si="121"/>
        <v>4946.678</v>
      </c>
      <c r="U502" s="63">
        <v>3.45</v>
      </c>
      <c r="V502" s="61">
        <v>0.98</v>
      </c>
      <c r="W502" s="61">
        <f t="shared" si="122"/>
        <v>2.92</v>
      </c>
      <c r="X502" s="55">
        <f t="shared" si="123"/>
        <v>3.8616</v>
      </c>
      <c r="Y502" s="62">
        <v>1.15</v>
      </c>
      <c r="Z502" s="57">
        <v>0.5</v>
      </c>
      <c r="AA502" s="64">
        <f t="shared" si="124"/>
        <v>37893.774538422</v>
      </c>
    </row>
    <row r="503" customHeight="1" spans="1:27">
      <c r="A503" s="59">
        <v>3811</v>
      </c>
      <c r="B503" s="60">
        <v>0.8</v>
      </c>
      <c r="C503" s="61">
        <v>2.2</v>
      </c>
      <c r="D503" s="61">
        <v>1</v>
      </c>
      <c r="E503" s="61">
        <v>0</v>
      </c>
      <c r="F503" s="52">
        <f t="shared" si="117"/>
        <v>6707.36</v>
      </c>
      <c r="G503" s="63">
        <v>2.95</v>
      </c>
      <c r="H503" s="61">
        <v>0.98</v>
      </c>
      <c r="I503" s="61">
        <f t="shared" si="118"/>
        <v>2.92</v>
      </c>
      <c r="J503" s="55">
        <f t="shared" si="119"/>
        <v>3.8616</v>
      </c>
      <c r="K503" s="62">
        <v>1.15</v>
      </c>
      <c r="L503" s="57">
        <v>0.5</v>
      </c>
      <c r="M503" s="64">
        <f t="shared" si="120"/>
        <v>43934.81105904</v>
      </c>
      <c r="O503" s="59">
        <v>3811</v>
      </c>
      <c r="P503" s="60">
        <v>0.8</v>
      </c>
      <c r="Q503" s="61">
        <v>2.2</v>
      </c>
      <c r="R503" s="61">
        <v>1</v>
      </c>
      <c r="S503" s="61">
        <v>0</v>
      </c>
      <c r="T503" s="52">
        <f t="shared" si="121"/>
        <v>6707.36</v>
      </c>
      <c r="U503" s="63">
        <v>3.45</v>
      </c>
      <c r="V503" s="61">
        <v>0.98</v>
      </c>
      <c r="W503" s="61">
        <f t="shared" si="122"/>
        <v>2.92</v>
      </c>
      <c r="X503" s="55">
        <f t="shared" si="123"/>
        <v>3.8616</v>
      </c>
      <c r="Y503" s="62">
        <v>1.15</v>
      </c>
      <c r="Z503" s="57">
        <v>0.5</v>
      </c>
      <c r="AA503" s="64">
        <f t="shared" si="124"/>
        <v>51381.38920464</v>
      </c>
    </row>
    <row r="504" customHeight="1" spans="1:27">
      <c r="A504" s="59">
        <v>3811</v>
      </c>
      <c r="B504" s="60">
        <v>0.74</v>
      </c>
      <c r="C504" s="61">
        <v>2.2</v>
      </c>
      <c r="D504" s="61">
        <v>1</v>
      </c>
      <c r="E504" s="61">
        <v>0</v>
      </c>
      <c r="F504" s="52">
        <f t="shared" si="117"/>
        <v>6204.308</v>
      </c>
      <c r="G504" s="63">
        <v>2.95</v>
      </c>
      <c r="H504" s="61">
        <v>0.98</v>
      </c>
      <c r="I504" s="61">
        <f t="shared" si="118"/>
        <v>2.92</v>
      </c>
      <c r="J504" s="55">
        <f t="shared" si="119"/>
        <v>3.8616</v>
      </c>
      <c r="K504" s="62">
        <v>1.15</v>
      </c>
      <c r="L504" s="57">
        <v>0.5</v>
      </c>
      <c r="M504" s="64">
        <f t="shared" si="120"/>
        <v>40639.700229612</v>
      </c>
      <c r="O504" s="59">
        <v>3811</v>
      </c>
      <c r="P504" s="60">
        <v>0.74</v>
      </c>
      <c r="Q504" s="61">
        <v>2.2</v>
      </c>
      <c r="R504" s="61">
        <v>1</v>
      </c>
      <c r="S504" s="61">
        <v>0</v>
      </c>
      <c r="T504" s="52">
        <f t="shared" si="121"/>
        <v>6204.308</v>
      </c>
      <c r="U504" s="63">
        <v>3.45</v>
      </c>
      <c r="V504" s="61">
        <v>0.98</v>
      </c>
      <c r="W504" s="61">
        <f t="shared" si="122"/>
        <v>2.92</v>
      </c>
      <c r="X504" s="55">
        <f t="shared" si="123"/>
        <v>3.8616</v>
      </c>
      <c r="Y504" s="62">
        <v>1.15</v>
      </c>
      <c r="Z504" s="57">
        <v>0.5</v>
      </c>
      <c r="AA504" s="64">
        <f t="shared" si="124"/>
        <v>47527.785014292</v>
      </c>
    </row>
    <row r="505" customHeight="1" spans="1:27">
      <c r="A505" s="59">
        <v>3811</v>
      </c>
      <c r="B505" s="60">
        <v>0.92</v>
      </c>
      <c r="C505" s="61">
        <v>2.2</v>
      </c>
      <c r="D505" s="61">
        <v>1</v>
      </c>
      <c r="E505" s="61">
        <v>0</v>
      </c>
      <c r="F505" s="52">
        <f t="shared" si="117"/>
        <v>7713.464</v>
      </c>
      <c r="G505" s="63">
        <v>2.95</v>
      </c>
      <c r="H505" s="61">
        <v>0.98</v>
      </c>
      <c r="I505" s="61">
        <f t="shared" si="118"/>
        <v>2.92</v>
      </c>
      <c r="J505" s="55">
        <f t="shared" si="119"/>
        <v>3.8616</v>
      </c>
      <c r="K505" s="62">
        <v>1.15</v>
      </c>
      <c r="L505" s="57">
        <v>0.5</v>
      </c>
      <c r="M505" s="64">
        <f t="shared" si="120"/>
        <v>50525.032717896</v>
      </c>
      <c r="O505" s="59">
        <v>3811</v>
      </c>
      <c r="P505" s="60">
        <v>0.92</v>
      </c>
      <c r="Q505" s="61">
        <v>2.2</v>
      </c>
      <c r="R505" s="61">
        <v>1</v>
      </c>
      <c r="S505" s="61">
        <v>0</v>
      </c>
      <c r="T505" s="52">
        <f t="shared" si="121"/>
        <v>7713.464</v>
      </c>
      <c r="U505" s="63">
        <v>3.45</v>
      </c>
      <c r="V505" s="61">
        <v>0.98</v>
      </c>
      <c r="W505" s="61">
        <f t="shared" si="122"/>
        <v>2.92</v>
      </c>
      <c r="X505" s="55">
        <f t="shared" si="123"/>
        <v>3.8616</v>
      </c>
      <c r="Y505" s="62">
        <v>1.15</v>
      </c>
      <c r="Z505" s="57">
        <v>0.5</v>
      </c>
      <c r="AA505" s="64">
        <f t="shared" si="124"/>
        <v>59088.597585336</v>
      </c>
    </row>
    <row r="506" customHeight="1" spans="1:27">
      <c r="A506" s="59">
        <v>3811</v>
      </c>
      <c r="B506" s="65">
        <v>1.7</v>
      </c>
      <c r="C506" s="61">
        <v>2.2</v>
      </c>
      <c r="D506" s="61">
        <v>1</v>
      </c>
      <c r="E506" s="61">
        <v>0</v>
      </c>
      <c r="F506" s="52">
        <f t="shared" si="117"/>
        <v>14253.14</v>
      </c>
      <c r="G506" s="63">
        <v>2.95</v>
      </c>
      <c r="H506" s="61">
        <v>0.98</v>
      </c>
      <c r="I506" s="61">
        <f t="shared" si="118"/>
        <v>2.92</v>
      </c>
      <c r="J506" s="55">
        <f t="shared" si="119"/>
        <v>3.8616</v>
      </c>
      <c r="K506" s="62">
        <v>1.15</v>
      </c>
      <c r="L506" s="57">
        <v>0.5</v>
      </c>
      <c r="M506" s="64">
        <f t="shared" si="120"/>
        <v>93361.47350046</v>
      </c>
      <c r="O506" s="59">
        <v>3811</v>
      </c>
      <c r="P506" s="65">
        <v>1.7</v>
      </c>
      <c r="Q506" s="61">
        <v>2.2</v>
      </c>
      <c r="R506" s="61">
        <v>1</v>
      </c>
      <c r="S506" s="61">
        <v>0</v>
      </c>
      <c r="T506" s="52">
        <f t="shared" si="121"/>
        <v>14253.14</v>
      </c>
      <c r="U506" s="63">
        <v>3.45</v>
      </c>
      <c r="V506" s="61">
        <v>0.98</v>
      </c>
      <c r="W506" s="61">
        <f t="shared" si="122"/>
        <v>2.92</v>
      </c>
      <c r="X506" s="55">
        <f t="shared" si="123"/>
        <v>3.8616</v>
      </c>
      <c r="Y506" s="62">
        <v>1.15</v>
      </c>
      <c r="Z506" s="57">
        <v>0.5</v>
      </c>
      <c r="AA506" s="64">
        <f t="shared" si="124"/>
        <v>109185.45205986</v>
      </c>
    </row>
    <row r="507" customHeight="1" spans="1:27">
      <c r="A507" s="59">
        <v>3811</v>
      </c>
      <c r="B507" s="60">
        <v>0.59</v>
      </c>
      <c r="C507" s="61">
        <v>2.2</v>
      </c>
      <c r="D507" s="61">
        <v>1</v>
      </c>
      <c r="E507" s="61">
        <v>0</v>
      </c>
      <c r="F507" s="52">
        <f t="shared" si="117"/>
        <v>4946.678</v>
      </c>
      <c r="G507" s="63">
        <v>2.95</v>
      </c>
      <c r="H507" s="61">
        <v>0.98</v>
      </c>
      <c r="I507" s="61">
        <f t="shared" si="118"/>
        <v>2.92</v>
      </c>
      <c r="J507" s="55">
        <f t="shared" si="119"/>
        <v>3.8616</v>
      </c>
      <c r="K507" s="62">
        <v>1.15</v>
      </c>
      <c r="L507" s="57">
        <v>0.5</v>
      </c>
      <c r="M507" s="64">
        <f t="shared" si="120"/>
        <v>32401.923156042</v>
      </c>
      <c r="O507" s="59">
        <v>3811</v>
      </c>
      <c r="P507" s="60">
        <v>0.59</v>
      </c>
      <c r="Q507" s="61">
        <v>2.2</v>
      </c>
      <c r="R507" s="61">
        <v>1</v>
      </c>
      <c r="S507" s="61">
        <v>0</v>
      </c>
      <c r="T507" s="52">
        <f t="shared" si="121"/>
        <v>4946.678</v>
      </c>
      <c r="U507" s="63">
        <v>3.45</v>
      </c>
      <c r="V507" s="61">
        <v>0.98</v>
      </c>
      <c r="W507" s="61">
        <f t="shared" si="122"/>
        <v>2.92</v>
      </c>
      <c r="X507" s="55">
        <f t="shared" si="123"/>
        <v>3.8616</v>
      </c>
      <c r="Y507" s="62">
        <v>1.15</v>
      </c>
      <c r="Z507" s="57">
        <v>0.5</v>
      </c>
      <c r="AA507" s="64">
        <f t="shared" si="124"/>
        <v>37893.774538422</v>
      </c>
    </row>
    <row r="508" customHeight="1" spans="1:27">
      <c r="A508" s="59">
        <v>3811</v>
      </c>
      <c r="B508" s="60">
        <v>0.8</v>
      </c>
      <c r="C508" s="61">
        <v>2.2</v>
      </c>
      <c r="D508" s="61">
        <v>1</v>
      </c>
      <c r="E508" s="61">
        <v>0</v>
      </c>
      <c r="F508" s="52">
        <f t="shared" si="117"/>
        <v>6707.36</v>
      </c>
      <c r="G508" s="63">
        <v>2.95</v>
      </c>
      <c r="H508" s="61">
        <v>0.98</v>
      </c>
      <c r="I508" s="61">
        <f t="shared" si="118"/>
        <v>2.92</v>
      </c>
      <c r="J508" s="55">
        <f t="shared" si="119"/>
        <v>3.8616</v>
      </c>
      <c r="K508" s="62">
        <v>1.15</v>
      </c>
      <c r="L508" s="57">
        <v>0.5</v>
      </c>
      <c r="M508" s="64">
        <f t="shared" si="120"/>
        <v>43934.81105904</v>
      </c>
      <c r="O508" s="59">
        <v>3811</v>
      </c>
      <c r="P508" s="60">
        <v>0.8</v>
      </c>
      <c r="Q508" s="61">
        <v>2.2</v>
      </c>
      <c r="R508" s="61">
        <v>1</v>
      </c>
      <c r="S508" s="61">
        <v>0</v>
      </c>
      <c r="T508" s="52">
        <f t="shared" si="121"/>
        <v>6707.36</v>
      </c>
      <c r="U508" s="63">
        <v>3.45</v>
      </c>
      <c r="V508" s="61">
        <v>0.98</v>
      </c>
      <c r="W508" s="61">
        <f t="shared" si="122"/>
        <v>2.92</v>
      </c>
      <c r="X508" s="55">
        <f t="shared" si="123"/>
        <v>3.8616</v>
      </c>
      <c r="Y508" s="62">
        <v>1.15</v>
      </c>
      <c r="Z508" s="57">
        <v>0.5</v>
      </c>
      <c r="AA508" s="64">
        <f t="shared" si="124"/>
        <v>51381.38920464</v>
      </c>
    </row>
    <row r="509" customHeight="1" spans="1:27">
      <c r="A509" s="59">
        <v>3811</v>
      </c>
      <c r="B509" s="60">
        <v>0.74</v>
      </c>
      <c r="C509" s="61">
        <v>2.2</v>
      </c>
      <c r="D509" s="61">
        <v>1</v>
      </c>
      <c r="E509" s="61">
        <v>0</v>
      </c>
      <c r="F509" s="52">
        <f t="shared" si="117"/>
        <v>6204.308</v>
      </c>
      <c r="G509" s="62">
        <v>2.35</v>
      </c>
      <c r="H509" s="61">
        <v>0.83</v>
      </c>
      <c r="I509" s="61">
        <v>2.77</v>
      </c>
      <c r="J509" s="55">
        <f t="shared" si="119"/>
        <v>3.2991</v>
      </c>
      <c r="K509" s="62">
        <v>1.15</v>
      </c>
      <c r="L509" s="57">
        <v>0.5</v>
      </c>
      <c r="M509" s="64">
        <f t="shared" si="120"/>
        <v>27658.2396964335</v>
      </c>
      <c r="O509" s="59">
        <v>3811</v>
      </c>
      <c r="P509" s="60">
        <v>0.74</v>
      </c>
      <c r="Q509" s="61">
        <v>2.2</v>
      </c>
      <c r="R509" s="61">
        <v>1</v>
      </c>
      <c r="S509" s="61">
        <v>0</v>
      </c>
      <c r="T509" s="52">
        <f t="shared" si="121"/>
        <v>6204.308</v>
      </c>
      <c r="U509" s="62">
        <v>2.85</v>
      </c>
      <c r="V509" s="61">
        <v>0.83</v>
      </c>
      <c r="W509" s="61">
        <v>2.77</v>
      </c>
      <c r="X509" s="55">
        <f t="shared" si="123"/>
        <v>3.2991</v>
      </c>
      <c r="Y509" s="62">
        <v>1.15</v>
      </c>
      <c r="Z509" s="57">
        <v>0.5</v>
      </c>
      <c r="AA509" s="64">
        <f t="shared" si="124"/>
        <v>33542.9715467385</v>
      </c>
    </row>
    <row r="510" customHeight="1" spans="1:27">
      <c r="A510" s="59">
        <v>3811</v>
      </c>
      <c r="B510" s="60">
        <v>0.92</v>
      </c>
      <c r="C510" s="61">
        <v>2.2</v>
      </c>
      <c r="D510" s="61">
        <v>1</v>
      </c>
      <c r="E510" s="61">
        <v>0</v>
      </c>
      <c r="F510" s="52">
        <f t="shared" si="117"/>
        <v>7713.464</v>
      </c>
      <c r="G510" s="62">
        <v>2.35</v>
      </c>
      <c r="H510" s="61">
        <v>0.83</v>
      </c>
      <c r="I510" s="61">
        <v>2.77</v>
      </c>
      <c r="J510" s="55">
        <f t="shared" si="119"/>
        <v>3.2991</v>
      </c>
      <c r="K510" s="62">
        <v>1.15</v>
      </c>
      <c r="L510" s="57">
        <v>0.5</v>
      </c>
      <c r="M510" s="64">
        <f t="shared" si="120"/>
        <v>34385.919622593</v>
      </c>
      <c r="O510" s="59">
        <v>3811</v>
      </c>
      <c r="P510" s="60">
        <v>0.92</v>
      </c>
      <c r="Q510" s="61">
        <v>2.2</v>
      </c>
      <c r="R510" s="61">
        <v>1</v>
      </c>
      <c r="S510" s="61">
        <v>0</v>
      </c>
      <c r="T510" s="52">
        <f t="shared" si="121"/>
        <v>7713.464</v>
      </c>
      <c r="U510" s="62">
        <v>2.85</v>
      </c>
      <c r="V510" s="61">
        <v>0.83</v>
      </c>
      <c r="W510" s="61">
        <v>2.77</v>
      </c>
      <c r="X510" s="55">
        <f t="shared" si="123"/>
        <v>3.2991</v>
      </c>
      <c r="Y510" s="62">
        <v>1.15</v>
      </c>
      <c r="Z510" s="57">
        <v>0.5</v>
      </c>
      <c r="AA510" s="64">
        <f t="shared" si="124"/>
        <v>41702.072733783</v>
      </c>
    </row>
    <row r="511" customHeight="1" spans="1:27">
      <c r="A511" s="59">
        <v>3811</v>
      </c>
      <c r="B511" s="65">
        <v>1.7</v>
      </c>
      <c r="C511" s="61">
        <v>2.2</v>
      </c>
      <c r="D511" s="61">
        <v>1</v>
      </c>
      <c r="E511" s="61">
        <v>0</v>
      </c>
      <c r="F511" s="52">
        <f t="shared" si="117"/>
        <v>14253.14</v>
      </c>
      <c r="G511" s="62">
        <v>2.35</v>
      </c>
      <c r="H511" s="61">
        <v>0.83</v>
      </c>
      <c r="I511" s="61">
        <v>2.77</v>
      </c>
      <c r="J511" s="55">
        <f t="shared" si="119"/>
        <v>3.2991</v>
      </c>
      <c r="K511" s="62">
        <v>1.15</v>
      </c>
      <c r="L511" s="57">
        <v>0.5</v>
      </c>
      <c r="M511" s="64">
        <f t="shared" si="120"/>
        <v>63539.1993026175</v>
      </c>
      <c r="O511" s="59">
        <v>3811</v>
      </c>
      <c r="P511" s="65">
        <v>1.7</v>
      </c>
      <c r="Q511" s="61">
        <v>2.2</v>
      </c>
      <c r="R511" s="61">
        <v>1</v>
      </c>
      <c r="S511" s="61">
        <v>0</v>
      </c>
      <c r="T511" s="52">
        <f t="shared" si="121"/>
        <v>14253.14</v>
      </c>
      <c r="U511" s="62">
        <v>2.85</v>
      </c>
      <c r="V511" s="61">
        <v>0.83</v>
      </c>
      <c r="W511" s="61">
        <v>2.77</v>
      </c>
      <c r="X511" s="55">
        <f t="shared" si="123"/>
        <v>3.2991</v>
      </c>
      <c r="Y511" s="62">
        <v>1.15</v>
      </c>
      <c r="Z511" s="57">
        <v>0.5</v>
      </c>
      <c r="AA511" s="64">
        <f t="shared" si="124"/>
        <v>77058.1778776425</v>
      </c>
    </row>
    <row r="512" customHeight="1" spans="1:27">
      <c r="A512" s="66">
        <v>3350</v>
      </c>
      <c r="B512" s="60">
        <v>0.59</v>
      </c>
      <c r="C512" s="61">
        <v>2.2</v>
      </c>
      <c r="D512" s="61">
        <v>1</v>
      </c>
      <c r="E512" s="61">
        <v>0</v>
      </c>
      <c r="F512" s="52">
        <f t="shared" si="117"/>
        <v>4348.3</v>
      </c>
      <c r="G512" s="62">
        <v>2.35</v>
      </c>
      <c r="H512" s="61">
        <v>0.83</v>
      </c>
      <c r="I512" s="61">
        <v>2.77</v>
      </c>
      <c r="J512" s="55">
        <f t="shared" si="119"/>
        <v>3.2991</v>
      </c>
      <c r="K512" s="62">
        <v>1.15</v>
      </c>
      <c r="L512" s="57">
        <v>0.5</v>
      </c>
      <c r="M512" s="64">
        <f t="shared" si="120"/>
        <v>19384.3251611625</v>
      </c>
      <c r="O512" s="66">
        <v>3350</v>
      </c>
      <c r="P512" s="60">
        <v>0.59</v>
      </c>
      <c r="Q512" s="61">
        <v>2.2</v>
      </c>
      <c r="R512" s="61">
        <v>1</v>
      </c>
      <c r="S512" s="61">
        <v>0</v>
      </c>
      <c r="T512" s="52">
        <f t="shared" si="121"/>
        <v>4348.3</v>
      </c>
      <c r="U512" s="62">
        <v>2.85</v>
      </c>
      <c r="V512" s="61">
        <v>0.83</v>
      </c>
      <c r="W512" s="61">
        <v>2.77</v>
      </c>
      <c r="X512" s="55">
        <f t="shared" si="123"/>
        <v>3.2991</v>
      </c>
      <c r="Y512" s="62">
        <v>1.15</v>
      </c>
      <c r="Z512" s="57">
        <v>0.5</v>
      </c>
      <c r="AA512" s="64">
        <f t="shared" si="124"/>
        <v>23508.6496635375</v>
      </c>
    </row>
    <row r="513" customHeight="1" spans="1:27">
      <c r="A513" s="66">
        <v>3350</v>
      </c>
      <c r="B513" s="51">
        <v>3.27</v>
      </c>
      <c r="C513" s="61">
        <v>1</v>
      </c>
      <c r="D513" s="61">
        <v>1</v>
      </c>
      <c r="E513" s="61">
        <v>0</v>
      </c>
      <c r="F513" s="52">
        <f t="shared" si="117"/>
        <v>10954.5</v>
      </c>
      <c r="G513" s="62">
        <v>2.05</v>
      </c>
      <c r="H513" s="61">
        <v>0.83</v>
      </c>
      <c r="I513" s="61">
        <v>2.77</v>
      </c>
      <c r="J513" s="55">
        <f t="shared" si="119"/>
        <v>3.2991</v>
      </c>
      <c r="K513" s="62">
        <v>1.15</v>
      </c>
      <c r="L513" s="57">
        <v>0.5</v>
      </c>
      <c r="M513" s="64">
        <f t="shared" si="120"/>
        <v>42600.0143323125</v>
      </c>
      <c r="O513" s="66">
        <v>3350</v>
      </c>
      <c r="P513" s="51">
        <v>3.27</v>
      </c>
      <c r="Q513" s="61">
        <v>1</v>
      </c>
      <c r="R513" s="61">
        <v>1</v>
      </c>
      <c r="S513" s="61">
        <v>0</v>
      </c>
      <c r="T513" s="52">
        <f t="shared" si="121"/>
        <v>10954.5</v>
      </c>
      <c r="U513" s="62">
        <v>2.55</v>
      </c>
      <c r="V513" s="61">
        <v>0.83</v>
      </c>
      <c r="W513" s="61">
        <v>2.77</v>
      </c>
      <c r="X513" s="55">
        <f t="shared" si="123"/>
        <v>3.2991</v>
      </c>
      <c r="Y513" s="62">
        <v>1.15</v>
      </c>
      <c r="Z513" s="57">
        <v>0.5</v>
      </c>
      <c r="AA513" s="64">
        <f t="shared" si="124"/>
        <v>52990.2617304375</v>
      </c>
    </row>
    <row r="514" customHeight="1" spans="1:27">
      <c r="A514" s="67">
        <f>SUM(M501:M513)</f>
        <v>649831.806746541</v>
      </c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9"/>
      <c r="O514" s="67">
        <f>SUM(AA501:AA513)</f>
        <v>769416.091104141</v>
      </c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9"/>
    </row>
    <row r="515" customHeight="1" spans="1:27">
      <c r="A515" s="67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9"/>
      <c r="O515" s="67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9"/>
    </row>
    <row r="516" customHeight="1" spans="1:27">
      <c r="A516" s="70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2"/>
      <c r="O516" s="70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2"/>
    </row>
    <row r="517" customHeight="1" spans="1:27">
      <c r="A517" s="35" t="s">
        <v>36</v>
      </c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7"/>
      <c r="O517" s="35" t="s">
        <v>36</v>
      </c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7"/>
    </row>
    <row r="518" customHeight="1" spans="1:27">
      <c r="A518" s="38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40"/>
      <c r="O518" s="38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40"/>
    </row>
    <row r="519" customHeight="1" spans="1:27">
      <c r="A519" s="41" t="s">
        <v>10</v>
      </c>
      <c r="B519" s="42"/>
      <c r="C519" s="42"/>
      <c r="D519" s="42"/>
      <c r="E519" s="42"/>
      <c r="F519" s="43"/>
      <c r="G519" s="44" t="s">
        <v>11</v>
      </c>
      <c r="H519" s="45"/>
      <c r="I519" s="45"/>
      <c r="J519" s="46"/>
      <c r="K519" s="47" t="s">
        <v>12</v>
      </c>
      <c r="L519" s="48"/>
      <c r="M519" s="49" t="s">
        <v>13</v>
      </c>
      <c r="O519" s="41" t="s">
        <v>10</v>
      </c>
      <c r="P519" s="42"/>
      <c r="Q519" s="42"/>
      <c r="R519" s="42"/>
      <c r="S519" s="42"/>
      <c r="T519" s="43"/>
      <c r="U519" s="44" t="s">
        <v>11</v>
      </c>
      <c r="V519" s="45"/>
      <c r="W519" s="45"/>
      <c r="X519" s="46"/>
      <c r="Y519" s="47" t="s">
        <v>12</v>
      </c>
      <c r="Z519" s="48"/>
      <c r="AA519" s="49" t="s">
        <v>13</v>
      </c>
    </row>
    <row r="520" customHeight="1" spans="1:27">
      <c r="A520" s="50" t="s">
        <v>14</v>
      </c>
      <c r="B520" s="51" t="s">
        <v>15</v>
      </c>
      <c r="C520" s="51" t="s">
        <v>16</v>
      </c>
      <c r="D520" s="51" t="s">
        <v>17</v>
      </c>
      <c r="E520" s="51" t="s">
        <v>18</v>
      </c>
      <c r="F520" s="52" t="s">
        <v>10</v>
      </c>
      <c r="G520" s="53" t="s">
        <v>19</v>
      </c>
      <c r="H520" s="54" t="s">
        <v>20</v>
      </c>
      <c r="I520" s="54" t="s">
        <v>21</v>
      </c>
      <c r="J520" s="55" t="s">
        <v>22</v>
      </c>
      <c r="K520" s="56" t="s">
        <v>23</v>
      </c>
      <c r="L520" s="57" t="s">
        <v>24</v>
      </c>
      <c r="M520" s="58"/>
      <c r="O520" s="50" t="s">
        <v>14</v>
      </c>
      <c r="P520" s="51" t="s">
        <v>15</v>
      </c>
      <c r="Q520" s="51" t="s">
        <v>16</v>
      </c>
      <c r="R520" s="51" t="s">
        <v>17</v>
      </c>
      <c r="S520" s="51" t="s">
        <v>18</v>
      </c>
      <c r="T520" s="52" t="s">
        <v>10</v>
      </c>
      <c r="U520" s="53" t="s">
        <v>19</v>
      </c>
      <c r="V520" s="54" t="s">
        <v>20</v>
      </c>
      <c r="W520" s="54" t="s">
        <v>21</v>
      </c>
      <c r="X520" s="55" t="s">
        <v>22</v>
      </c>
      <c r="Y520" s="56" t="s">
        <v>23</v>
      </c>
      <c r="Z520" s="57" t="s">
        <v>24</v>
      </c>
      <c r="AA520" s="58"/>
    </row>
    <row r="521" customHeight="1" spans="1:27">
      <c r="A521" s="66">
        <v>38700</v>
      </c>
      <c r="B521" s="60">
        <v>0.14</v>
      </c>
      <c r="C521" s="61">
        <v>1.4</v>
      </c>
      <c r="D521" s="61">
        <v>1</v>
      </c>
      <c r="E521" s="61">
        <v>0</v>
      </c>
      <c r="F521" s="52">
        <f t="shared" ref="F521:F545" si="125">A521*B521*C521*D521+E521</f>
        <v>7585.2</v>
      </c>
      <c r="G521" s="62">
        <v>2.25</v>
      </c>
      <c r="H521" s="61">
        <v>0.78</v>
      </c>
      <c r="I521" s="61">
        <v>1.49</v>
      </c>
      <c r="J521" s="55">
        <f t="shared" ref="J521:J545" si="126">H521*I521+1</f>
        <v>2.1622</v>
      </c>
      <c r="K521" s="62">
        <v>0.9</v>
      </c>
      <c r="L521" s="57">
        <v>0.5</v>
      </c>
      <c r="M521" s="64">
        <f t="shared" ref="M521:M545" si="127">F521*G521*J521*K521*L521</f>
        <v>16605.728433</v>
      </c>
      <c r="O521" s="66">
        <v>61660</v>
      </c>
      <c r="P521" s="60">
        <v>0.14</v>
      </c>
      <c r="Q521" s="61">
        <v>1.4</v>
      </c>
      <c r="R521" s="61">
        <v>1</v>
      </c>
      <c r="S521" s="61">
        <v>0</v>
      </c>
      <c r="T521" s="52">
        <f t="shared" ref="T521:T545" si="128">O521*P521*Q521*R521+S521</f>
        <v>12085.36</v>
      </c>
      <c r="U521" s="62">
        <v>2.75</v>
      </c>
      <c r="V521" s="61">
        <v>0.78</v>
      </c>
      <c r="W521" s="61">
        <v>1.49</v>
      </c>
      <c r="X521" s="55">
        <f t="shared" ref="X521:X545" si="129">V521*W521+1</f>
        <v>2.1622</v>
      </c>
      <c r="Y521" s="62">
        <v>0.9</v>
      </c>
      <c r="Z521" s="57">
        <v>0.5</v>
      </c>
      <c r="AA521" s="64">
        <f t="shared" ref="AA521:AA545" si="130">T521*U521*X521*Y521*Z521</f>
        <v>32337.0696726</v>
      </c>
    </row>
    <row r="522" customHeight="1" spans="1:27">
      <c r="A522" s="66">
        <v>38700</v>
      </c>
      <c r="B522" s="60">
        <v>0.21</v>
      </c>
      <c r="C522" s="61">
        <v>1.4</v>
      </c>
      <c r="D522" s="61">
        <v>1</v>
      </c>
      <c r="E522" s="61">
        <v>0</v>
      </c>
      <c r="F522" s="52">
        <f t="shared" si="125"/>
        <v>11377.8</v>
      </c>
      <c r="G522" s="62">
        <v>2.25</v>
      </c>
      <c r="H522" s="61">
        <v>0.78</v>
      </c>
      <c r="I522" s="61">
        <v>1.49</v>
      </c>
      <c r="J522" s="55">
        <f t="shared" si="126"/>
        <v>2.1622</v>
      </c>
      <c r="K522" s="62">
        <v>0.9</v>
      </c>
      <c r="L522" s="57">
        <v>0.5</v>
      </c>
      <c r="M522" s="64">
        <f t="shared" si="127"/>
        <v>24908.5926495</v>
      </c>
      <c r="O522" s="66">
        <v>61660</v>
      </c>
      <c r="P522" s="60">
        <v>0.21</v>
      </c>
      <c r="Q522" s="61">
        <v>1.4</v>
      </c>
      <c r="R522" s="61">
        <v>1</v>
      </c>
      <c r="S522" s="61">
        <v>0</v>
      </c>
      <c r="T522" s="52">
        <f t="shared" si="128"/>
        <v>18128.04</v>
      </c>
      <c r="U522" s="62">
        <v>2.75</v>
      </c>
      <c r="V522" s="61">
        <v>0.78</v>
      </c>
      <c r="W522" s="61">
        <v>1.49</v>
      </c>
      <c r="X522" s="55">
        <f t="shared" si="129"/>
        <v>2.1622</v>
      </c>
      <c r="Y522" s="62">
        <v>0.9</v>
      </c>
      <c r="Z522" s="57">
        <v>0.5</v>
      </c>
      <c r="AA522" s="64">
        <f t="shared" si="130"/>
        <v>48505.6045089</v>
      </c>
    </row>
    <row r="523" customHeight="1" spans="1:27">
      <c r="A523" s="66">
        <v>38700</v>
      </c>
      <c r="B523" s="54">
        <v>0.058</v>
      </c>
      <c r="C523" s="61">
        <v>1.4</v>
      </c>
      <c r="D523" s="61">
        <v>1</v>
      </c>
      <c r="E523" s="61">
        <v>0</v>
      </c>
      <c r="F523" s="52">
        <f t="shared" si="125"/>
        <v>3142.44</v>
      </c>
      <c r="G523" s="62">
        <v>2.25</v>
      </c>
      <c r="H523" s="61">
        <v>0.78</v>
      </c>
      <c r="I523" s="61">
        <v>1.49</v>
      </c>
      <c r="J523" s="55">
        <f t="shared" si="126"/>
        <v>2.1622</v>
      </c>
      <c r="K523" s="62">
        <v>0.9</v>
      </c>
      <c r="L523" s="57">
        <v>0.5</v>
      </c>
      <c r="M523" s="64">
        <f t="shared" si="127"/>
        <v>6879.5160651</v>
      </c>
      <c r="O523" s="66">
        <v>61660</v>
      </c>
      <c r="P523" s="54">
        <v>0.058</v>
      </c>
      <c r="Q523" s="61">
        <v>1.4</v>
      </c>
      <c r="R523" s="61">
        <v>1</v>
      </c>
      <c r="S523" s="61">
        <v>0</v>
      </c>
      <c r="T523" s="52">
        <f t="shared" si="128"/>
        <v>5006.792</v>
      </c>
      <c r="U523" s="62">
        <v>2.75</v>
      </c>
      <c r="V523" s="61">
        <v>0.78</v>
      </c>
      <c r="W523" s="61">
        <v>1.49</v>
      </c>
      <c r="X523" s="55">
        <f t="shared" si="129"/>
        <v>2.1622</v>
      </c>
      <c r="Y523" s="62">
        <v>0.9</v>
      </c>
      <c r="Z523" s="57">
        <v>0.5</v>
      </c>
      <c r="AA523" s="64">
        <f t="shared" si="130"/>
        <v>13396.78600722</v>
      </c>
    </row>
    <row r="524" customHeight="1" spans="1:27">
      <c r="A524" s="66">
        <v>38700</v>
      </c>
      <c r="B524" s="65">
        <v>0.107</v>
      </c>
      <c r="C524" s="61">
        <v>1.4</v>
      </c>
      <c r="D524" s="61">
        <v>1</v>
      </c>
      <c r="E524" s="61">
        <v>0</v>
      </c>
      <c r="F524" s="52">
        <f t="shared" si="125"/>
        <v>5797.26</v>
      </c>
      <c r="G524" s="62">
        <v>2.25</v>
      </c>
      <c r="H524" s="61">
        <v>0.78</v>
      </c>
      <c r="I524" s="61">
        <v>1.49</v>
      </c>
      <c r="J524" s="55">
        <f t="shared" si="126"/>
        <v>2.1622</v>
      </c>
      <c r="K524" s="62">
        <v>0.9</v>
      </c>
      <c r="L524" s="57">
        <v>0.5</v>
      </c>
      <c r="M524" s="64">
        <f t="shared" si="127"/>
        <v>12691.52101665</v>
      </c>
      <c r="O524" s="66">
        <v>61660</v>
      </c>
      <c r="P524" s="65">
        <v>0.107</v>
      </c>
      <c r="Q524" s="61">
        <v>1.4</v>
      </c>
      <c r="R524" s="61">
        <v>1</v>
      </c>
      <c r="S524" s="61">
        <v>0</v>
      </c>
      <c r="T524" s="52">
        <f t="shared" si="128"/>
        <v>9236.668</v>
      </c>
      <c r="U524" s="62">
        <v>2.75</v>
      </c>
      <c r="V524" s="61">
        <v>0.78</v>
      </c>
      <c r="W524" s="61">
        <v>1.49</v>
      </c>
      <c r="X524" s="55">
        <f t="shared" si="129"/>
        <v>2.1622</v>
      </c>
      <c r="Y524" s="62">
        <v>0.9</v>
      </c>
      <c r="Z524" s="57">
        <v>0.5</v>
      </c>
      <c r="AA524" s="64">
        <f t="shared" si="130"/>
        <v>24714.76039263</v>
      </c>
    </row>
    <row r="525" customHeight="1" spans="1:27">
      <c r="A525" s="66">
        <v>38700</v>
      </c>
      <c r="B525" s="51">
        <v>0.149</v>
      </c>
      <c r="C525" s="61">
        <v>1.4</v>
      </c>
      <c r="D525" s="61">
        <v>1</v>
      </c>
      <c r="E525" s="61">
        <v>0</v>
      </c>
      <c r="F525" s="52">
        <f t="shared" si="125"/>
        <v>8072.82</v>
      </c>
      <c r="G525" s="62">
        <v>2.25</v>
      </c>
      <c r="H525" s="61">
        <v>0.78</v>
      </c>
      <c r="I525" s="61">
        <v>1.49</v>
      </c>
      <c r="J525" s="55">
        <f t="shared" si="126"/>
        <v>2.1622</v>
      </c>
      <c r="K525" s="62">
        <v>0.9</v>
      </c>
      <c r="L525" s="57">
        <v>0.5</v>
      </c>
      <c r="M525" s="64">
        <f t="shared" si="127"/>
        <v>17673.23954655</v>
      </c>
      <c r="O525" s="66">
        <v>61660</v>
      </c>
      <c r="P525" s="51">
        <v>0.149</v>
      </c>
      <c r="Q525" s="61">
        <v>1.4</v>
      </c>
      <c r="R525" s="61">
        <v>1</v>
      </c>
      <c r="S525" s="61">
        <v>0</v>
      </c>
      <c r="T525" s="52">
        <f t="shared" si="128"/>
        <v>12862.276</v>
      </c>
      <c r="U525" s="62">
        <v>2.75</v>
      </c>
      <c r="V525" s="61">
        <v>0.78</v>
      </c>
      <c r="W525" s="61">
        <v>1.49</v>
      </c>
      <c r="X525" s="55">
        <f t="shared" si="129"/>
        <v>2.1622</v>
      </c>
      <c r="Y525" s="62">
        <v>0.9</v>
      </c>
      <c r="Z525" s="57">
        <v>0.5</v>
      </c>
      <c r="AA525" s="64">
        <f t="shared" si="130"/>
        <v>34415.88129441</v>
      </c>
    </row>
    <row r="526" customHeight="1" spans="1:27">
      <c r="A526" s="66">
        <v>38700</v>
      </c>
      <c r="B526" s="54">
        <v>0.058</v>
      </c>
      <c r="C526" s="61">
        <v>1.4</v>
      </c>
      <c r="D526" s="61">
        <v>1</v>
      </c>
      <c r="E526" s="61">
        <v>0</v>
      </c>
      <c r="F526" s="52">
        <f t="shared" si="125"/>
        <v>3142.44</v>
      </c>
      <c r="G526" s="62">
        <v>2.25</v>
      </c>
      <c r="H526" s="61">
        <v>0.78</v>
      </c>
      <c r="I526" s="61">
        <v>1.49</v>
      </c>
      <c r="J526" s="55">
        <f t="shared" si="126"/>
        <v>2.1622</v>
      </c>
      <c r="K526" s="62">
        <v>0.9</v>
      </c>
      <c r="L526" s="57">
        <v>0.5</v>
      </c>
      <c r="M526" s="64">
        <f t="shared" si="127"/>
        <v>6879.5160651</v>
      </c>
      <c r="O526" s="66">
        <v>61660</v>
      </c>
      <c r="P526" s="54">
        <v>0.058</v>
      </c>
      <c r="Q526" s="61">
        <v>1.4</v>
      </c>
      <c r="R526" s="61">
        <v>1</v>
      </c>
      <c r="S526" s="61">
        <v>0</v>
      </c>
      <c r="T526" s="52">
        <f t="shared" si="128"/>
        <v>5006.792</v>
      </c>
      <c r="U526" s="62">
        <v>2.75</v>
      </c>
      <c r="V526" s="61">
        <v>0.78</v>
      </c>
      <c r="W526" s="61">
        <v>1.49</v>
      </c>
      <c r="X526" s="55">
        <f t="shared" si="129"/>
        <v>2.1622</v>
      </c>
      <c r="Y526" s="62">
        <v>0.9</v>
      </c>
      <c r="Z526" s="57">
        <v>0.5</v>
      </c>
      <c r="AA526" s="64">
        <f t="shared" si="130"/>
        <v>13396.78600722</v>
      </c>
    </row>
    <row r="527" customHeight="1" spans="1:27">
      <c r="A527" s="66">
        <v>38700</v>
      </c>
      <c r="B527" s="54">
        <v>0.058</v>
      </c>
      <c r="C527" s="61">
        <v>1.4</v>
      </c>
      <c r="D527" s="61">
        <v>1</v>
      </c>
      <c r="E527" s="61">
        <v>0</v>
      </c>
      <c r="F527" s="52">
        <f t="shared" si="125"/>
        <v>3142.44</v>
      </c>
      <c r="G527" s="62">
        <v>2.25</v>
      </c>
      <c r="H527" s="61">
        <v>0.78</v>
      </c>
      <c r="I527" s="61">
        <v>1.49</v>
      </c>
      <c r="J527" s="55">
        <f t="shared" si="126"/>
        <v>2.1622</v>
      </c>
      <c r="K527" s="62">
        <v>0.9</v>
      </c>
      <c r="L527" s="57">
        <v>0.5</v>
      </c>
      <c r="M527" s="64">
        <f t="shared" si="127"/>
        <v>6879.5160651</v>
      </c>
      <c r="O527" s="66">
        <v>61660</v>
      </c>
      <c r="P527" s="54">
        <v>0.058</v>
      </c>
      <c r="Q527" s="61">
        <v>1.4</v>
      </c>
      <c r="R527" s="61">
        <v>1</v>
      </c>
      <c r="S527" s="61">
        <v>0</v>
      </c>
      <c r="T527" s="52">
        <f t="shared" si="128"/>
        <v>5006.792</v>
      </c>
      <c r="U527" s="62">
        <v>2.75</v>
      </c>
      <c r="V527" s="61">
        <v>0.78</v>
      </c>
      <c r="W527" s="61">
        <v>1.49</v>
      </c>
      <c r="X527" s="55">
        <f t="shared" si="129"/>
        <v>2.1622</v>
      </c>
      <c r="Y527" s="62">
        <v>0.9</v>
      </c>
      <c r="Z527" s="57">
        <v>0.5</v>
      </c>
      <c r="AA527" s="64">
        <f t="shared" si="130"/>
        <v>13396.78600722</v>
      </c>
    </row>
    <row r="528" customHeight="1" spans="1:27">
      <c r="A528" s="66">
        <v>38700</v>
      </c>
      <c r="B528" s="65">
        <v>0.107</v>
      </c>
      <c r="C528" s="61">
        <v>1.4</v>
      </c>
      <c r="D528" s="61">
        <v>1</v>
      </c>
      <c r="E528" s="61">
        <v>0</v>
      </c>
      <c r="F528" s="52">
        <f t="shared" si="125"/>
        <v>5797.26</v>
      </c>
      <c r="G528" s="62">
        <v>2.25</v>
      </c>
      <c r="H528" s="61">
        <v>0.78</v>
      </c>
      <c r="I528" s="61">
        <v>1.49</v>
      </c>
      <c r="J528" s="55">
        <f t="shared" si="126"/>
        <v>2.1622</v>
      </c>
      <c r="K528" s="62">
        <v>0.9</v>
      </c>
      <c r="L528" s="57">
        <v>0.5</v>
      </c>
      <c r="M528" s="64">
        <f t="shared" si="127"/>
        <v>12691.52101665</v>
      </c>
      <c r="O528" s="66">
        <v>61660</v>
      </c>
      <c r="P528" s="65">
        <v>0.107</v>
      </c>
      <c r="Q528" s="61">
        <v>1.4</v>
      </c>
      <c r="R528" s="61">
        <v>1</v>
      </c>
      <c r="S528" s="61">
        <v>0</v>
      </c>
      <c r="T528" s="52">
        <f t="shared" si="128"/>
        <v>9236.668</v>
      </c>
      <c r="U528" s="62">
        <v>2.75</v>
      </c>
      <c r="V528" s="61">
        <v>0.78</v>
      </c>
      <c r="W528" s="61">
        <v>1.49</v>
      </c>
      <c r="X528" s="55">
        <f t="shared" si="129"/>
        <v>2.1622</v>
      </c>
      <c r="Y528" s="62">
        <v>0.9</v>
      </c>
      <c r="Z528" s="57">
        <v>0.5</v>
      </c>
      <c r="AA528" s="64">
        <f t="shared" si="130"/>
        <v>24714.76039263</v>
      </c>
    </row>
    <row r="529" customHeight="1" spans="1:27">
      <c r="A529" s="66">
        <v>38700</v>
      </c>
      <c r="B529" s="54">
        <v>0.058</v>
      </c>
      <c r="C529" s="61">
        <v>1.4</v>
      </c>
      <c r="D529" s="61">
        <v>1</v>
      </c>
      <c r="E529" s="61">
        <v>0</v>
      </c>
      <c r="F529" s="52">
        <f t="shared" si="125"/>
        <v>3142.44</v>
      </c>
      <c r="G529" s="62">
        <v>2.25</v>
      </c>
      <c r="H529" s="61">
        <v>0.78</v>
      </c>
      <c r="I529" s="61">
        <v>1.49</v>
      </c>
      <c r="J529" s="55">
        <f t="shared" si="126"/>
        <v>2.1622</v>
      </c>
      <c r="K529" s="62">
        <v>0.9</v>
      </c>
      <c r="L529" s="57">
        <v>0.5</v>
      </c>
      <c r="M529" s="64">
        <f t="shared" si="127"/>
        <v>6879.5160651</v>
      </c>
      <c r="O529" s="66">
        <v>61660</v>
      </c>
      <c r="P529" s="54">
        <v>0.058</v>
      </c>
      <c r="Q529" s="61">
        <v>1.4</v>
      </c>
      <c r="R529" s="61">
        <v>1</v>
      </c>
      <c r="S529" s="61">
        <v>0</v>
      </c>
      <c r="T529" s="52">
        <f t="shared" si="128"/>
        <v>5006.792</v>
      </c>
      <c r="U529" s="62">
        <v>2.75</v>
      </c>
      <c r="V529" s="61">
        <v>0.78</v>
      </c>
      <c r="W529" s="61">
        <v>1.49</v>
      </c>
      <c r="X529" s="55">
        <f t="shared" si="129"/>
        <v>2.1622</v>
      </c>
      <c r="Y529" s="62">
        <v>0.9</v>
      </c>
      <c r="Z529" s="57">
        <v>0.5</v>
      </c>
      <c r="AA529" s="64">
        <f t="shared" si="130"/>
        <v>13396.78600722</v>
      </c>
    </row>
    <row r="530" customHeight="1" spans="1:27">
      <c r="A530" s="66">
        <v>38700</v>
      </c>
      <c r="B530" s="51">
        <v>0.149</v>
      </c>
      <c r="C530" s="61">
        <v>1.4</v>
      </c>
      <c r="D530" s="61">
        <v>1</v>
      </c>
      <c r="E530" s="61">
        <v>0</v>
      </c>
      <c r="F530" s="52">
        <f t="shared" si="125"/>
        <v>8072.82</v>
      </c>
      <c r="G530" s="62">
        <v>2.25</v>
      </c>
      <c r="H530" s="61">
        <v>0.78</v>
      </c>
      <c r="I530" s="61">
        <v>1.49</v>
      </c>
      <c r="J530" s="55">
        <f t="shared" si="126"/>
        <v>2.1622</v>
      </c>
      <c r="K530" s="62">
        <v>0.9</v>
      </c>
      <c r="L530" s="57">
        <v>0.5</v>
      </c>
      <c r="M530" s="64">
        <f t="shared" si="127"/>
        <v>17673.23954655</v>
      </c>
      <c r="O530" s="66">
        <v>61660</v>
      </c>
      <c r="P530" s="51">
        <v>0.149</v>
      </c>
      <c r="Q530" s="61">
        <v>1.4</v>
      </c>
      <c r="R530" s="61">
        <v>1</v>
      </c>
      <c r="S530" s="61">
        <v>0</v>
      </c>
      <c r="T530" s="52">
        <f t="shared" si="128"/>
        <v>12862.276</v>
      </c>
      <c r="U530" s="62">
        <v>2.75</v>
      </c>
      <c r="V530" s="61">
        <v>0.78</v>
      </c>
      <c r="W530" s="61">
        <v>1.49</v>
      </c>
      <c r="X530" s="55">
        <f t="shared" si="129"/>
        <v>2.1622</v>
      </c>
      <c r="Y530" s="62">
        <v>0.9</v>
      </c>
      <c r="Z530" s="57">
        <v>0.5</v>
      </c>
      <c r="AA530" s="64">
        <f t="shared" si="130"/>
        <v>34415.88129441</v>
      </c>
    </row>
    <row r="531" customHeight="1" spans="1:27">
      <c r="A531" s="66">
        <v>38700</v>
      </c>
      <c r="B531" s="54">
        <v>0.058</v>
      </c>
      <c r="C531" s="61">
        <v>1.4</v>
      </c>
      <c r="D531" s="61">
        <v>1</v>
      </c>
      <c r="E531" s="61">
        <v>0</v>
      </c>
      <c r="F531" s="52">
        <f t="shared" si="125"/>
        <v>3142.44</v>
      </c>
      <c r="G531" s="62">
        <v>2.25</v>
      </c>
      <c r="H531" s="61">
        <v>0.78</v>
      </c>
      <c r="I531" s="61">
        <v>1.49</v>
      </c>
      <c r="J531" s="55">
        <f t="shared" si="126"/>
        <v>2.1622</v>
      </c>
      <c r="K531" s="62">
        <v>0.9</v>
      </c>
      <c r="L531" s="57">
        <v>0.5</v>
      </c>
      <c r="M531" s="64">
        <f t="shared" si="127"/>
        <v>6879.5160651</v>
      </c>
      <c r="O531" s="66">
        <v>61660</v>
      </c>
      <c r="P531" s="54">
        <v>0.058</v>
      </c>
      <c r="Q531" s="61">
        <v>1.4</v>
      </c>
      <c r="R531" s="61">
        <v>1</v>
      </c>
      <c r="S531" s="61">
        <v>0</v>
      </c>
      <c r="T531" s="52">
        <f t="shared" si="128"/>
        <v>5006.792</v>
      </c>
      <c r="U531" s="62">
        <v>2.75</v>
      </c>
      <c r="V531" s="61">
        <v>0.78</v>
      </c>
      <c r="W531" s="61">
        <v>1.49</v>
      </c>
      <c r="X531" s="55">
        <f t="shared" si="129"/>
        <v>2.1622</v>
      </c>
      <c r="Y531" s="62">
        <v>0.9</v>
      </c>
      <c r="Z531" s="57">
        <v>0.5</v>
      </c>
      <c r="AA531" s="64">
        <f t="shared" si="130"/>
        <v>13396.78600722</v>
      </c>
    </row>
    <row r="532" customHeight="1" spans="1:27">
      <c r="A532" s="66">
        <v>38700</v>
      </c>
      <c r="B532" s="65">
        <v>0.107</v>
      </c>
      <c r="C532" s="61">
        <v>1.4</v>
      </c>
      <c r="D532" s="61">
        <v>1</v>
      </c>
      <c r="E532" s="61">
        <v>0</v>
      </c>
      <c r="F532" s="52">
        <f t="shared" si="125"/>
        <v>5797.26</v>
      </c>
      <c r="G532" s="62">
        <v>2.25</v>
      </c>
      <c r="H532" s="61">
        <v>0.78</v>
      </c>
      <c r="I532" s="61">
        <v>1.49</v>
      </c>
      <c r="J532" s="55">
        <f t="shared" si="126"/>
        <v>2.1622</v>
      </c>
      <c r="K532" s="62">
        <v>0.9</v>
      </c>
      <c r="L532" s="57">
        <v>0.5</v>
      </c>
      <c r="M532" s="64">
        <f t="shared" si="127"/>
        <v>12691.52101665</v>
      </c>
      <c r="O532" s="66">
        <v>61660</v>
      </c>
      <c r="P532" s="65">
        <v>0.107</v>
      </c>
      <c r="Q532" s="61">
        <v>1.4</v>
      </c>
      <c r="R532" s="61">
        <v>1</v>
      </c>
      <c r="S532" s="61">
        <v>0</v>
      </c>
      <c r="T532" s="52">
        <f t="shared" si="128"/>
        <v>9236.668</v>
      </c>
      <c r="U532" s="62">
        <v>2.75</v>
      </c>
      <c r="V532" s="61">
        <v>0.78</v>
      </c>
      <c r="W532" s="61">
        <v>1.49</v>
      </c>
      <c r="X532" s="55">
        <f t="shared" si="129"/>
        <v>2.1622</v>
      </c>
      <c r="Y532" s="62">
        <v>0.9</v>
      </c>
      <c r="Z532" s="57">
        <v>0.5</v>
      </c>
      <c r="AA532" s="64">
        <f t="shared" si="130"/>
        <v>24714.76039263</v>
      </c>
    </row>
    <row r="533" customHeight="1" spans="1:27">
      <c r="A533" s="66">
        <v>38700</v>
      </c>
      <c r="B533" s="54">
        <v>0.058</v>
      </c>
      <c r="C533" s="61">
        <v>1.4</v>
      </c>
      <c r="D533" s="61">
        <v>1</v>
      </c>
      <c r="E533" s="61">
        <v>0</v>
      </c>
      <c r="F533" s="52">
        <f t="shared" si="125"/>
        <v>3142.44</v>
      </c>
      <c r="G533" s="63">
        <v>2.85</v>
      </c>
      <c r="H533" s="61">
        <v>0.78</v>
      </c>
      <c r="I533" s="61">
        <v>1.49</v>
      </c>
      <c r="J533" s="55">
        <f t="shared" si="126"/>
        <v>2.1622</v>
      </c>
      <c r="K533" s="62">
        <v>1.15</v>
      </c>
      <c r="L533" s="57">
        <v>0.5</v>
      </c>
      <c r="M533" s="64">
        <f t="shared" si="127"/>
        <v>11134.62414981</v>
      </c>
      <c r="O533" s="66">
        <v>61660</v>
      </c>
      <c r="P533" s="54">
        <v>0.058</v>
      </c>
      <c r="Q533" s="61">
        <v>1.4</v>
      </c>
      <c r="R533" s="61">
        <v>1</v>
      </c>
      <c r="S533" s="61">
        <v>0</v>
      </c>
      <c r="T533" s="52">
        <f t="shared" si="128"/>
        <v>5006.792</v>
      </c>
      <c r="U533" s="63">
        <v>3.35</v>
      </c>
      <c r="V533" s="61">
        <v>0.78</v>
      </c>
      <c r="W533" s="61">
        <v>1.49</v>
      </c>
      <c r="X533" s="55">
        <f t="shared" si="129"/>
        <v>2.1622</v>
      </c>
      <c r="Y533" s="62">
        <v>1.15</v>
      </c>
      <c r="Z533" s="57">
        <v>0.5</v>
      </c>
      <c r="AA533" s="64">
        <f t="shared" si="130"/>
        <v>20852.977007198</v>
      </c>
    </row>
    <row r="534" customHeight="1" spans="1:27">
      <c r="A534" s="66">
        <v>38700</v>
      </c>
      <c r="B534" s="54">
        <v>0.058</v>
      </c>
      <c r="C534" s="61">
        <v>1.4</v>
      </c>
      <c r="D534" s="61">
        <v>1</v>
      </c>
      <c r="E534" s="61">
        <v>0</v>
      </c>
      <c r="F534" s="52">
        <f t="shared" si="125"/>
        <v>3142.44</v>
      </c>
      <c r="G534" s="63">
        <v>2.85</v>
      </c>
      <c r="H534" s="61">
        <v>0.78</v>
      </c>
      <c r="I534" s="61">
        <v>1.49</v>
      </c>
      <c r="J534" s="55">
        <f t="shared" si="126"/>
        <v>2.1622</v>
      </c>
      <c r="K534" s="62">
        <v>1.15</v>
      </c>
      <c r="L534" s="57">
        <v>0.5</v>
      </c>
      <c r="M534" s="64">
        <f t="shared" si="127"/>
        <v>11134.62414981</v>
      </c>
      <c r="O534" s="66">
        <v>61660</v>
      </c>
      <c r="P534" s="54">
        <v>0.058</v>
      </c>
      <c r="Q534" s="61">
        <v>1.4</v>
      </c>
      <c r="R534" s="61">
        <v>1</v>
      </c>
      <c r="S534" s="61">
        <v>0</v>
      </c>
      <c r="T534" s="52">
        <f t="shared" si="128"/>
        <v>5006.792</v>
      </c>
      <c r="U534" s="63">
        <v>3.35</v>
      </c>
      <c r="V534" s="61">
        <v>0.78</v>
      </c>
      <c r="W534" s="61">
        <v>1.49</v>
      </c>
      <c r="X534" s="55">
        <f t="shared" si="129"/>
        <v>2.1622</v>
      </c>
      <c r="Y534" s="62">
        <v>1.15</v>
      </c>
      <c r="Z534" s="57">
        <v>0.5</v>
      </c>
      <c r="AA534" s="64">
        <f t="shared" si="130"/>
        <v>20852.977007198</v>
      </c>
    </row>
    <row r="535" customHeight="1" spans="1:27">
      <c r="A535" s="66">
        <v>38700</v>
      </c>
      <c r="B535" s="51">
        <v>0.149</v>
      </c>
      <c r="C535" s="61">
        <v>1.4</v>
      </c>
      <c r="D535" s="61">
        <v>1</v>
      </c>
      <c r="E535" s="61">
        <v>0</v>
      </c>
      <c r="F535" s="52">
        <f t="shared" si="125"/>
        <v>8072.82</v>
      </c>
      <c r="G535" s="63">
        <v>2.85</v>
      </c>
      <c r="H535" s="61">
        <v>0.78</v>
      </c>
      <c r="I535" s="61">
        <v>1.49</v>
      </c>
      <c r="J535" s="55">
        <f t="shared" si="126"/>
        <v>2.1622</v>
      </c>
      <c r="K535" s="62">
        <v>1.15</v>
      </c>
      <c r="L535" s="57">
        <v>0.5</v>
      </c>
      <c r="M535" s="64">
        <f t="shared" si="127"/>
        <v>28604.465488305</v>
      </c>
      <c r="O535" s="66">
        <v>61660</v>
      </c>
      <c r="P535" s="51">
        <v>0.149</v>
      </c>
      <c r="Q535" s="61">
        <v>1.4</v>
      </c>
      <c r="R535" s="61">
        <v>1</v>
      </c>
      <c r="S535" s="61">
        <v>0</v>
      </c>
      <c r="T535" s="52">
        <f t="shared" si="128"/>
        <v>12862.276</v>
      </c>
      <c r="U535" s="63">
        <v>3.35</v>
      </c>
      <c r="V535" s="61">
        <v>0.78</v>
      </c>
      <c r="W535" s="61">
        <v>1.49</v>
      </c>
      <c r="X535" s="55">
        <f t="shared" si="129"/>
        <v>2.1622</v>
      </c>
      <c r="Y535" s="62">
        <v>1.15</v>
      </c>
      <c r="Z535" s="57">
        <v>0.5</v>
      </c>
      <c r="AA535" s="64">
        <f t="shared" si="130"/>
        <v>53570.578863319</v>
      </c>
    </row>
    <row r="536" customHeight="1" spans="1:27">
      <c r="A536" s="66">
        <v>38700</v>
      </c>
      <c r="B536" s="65">
        <v>0.107</v>
      </c>
      <c r="C536" s="61">
        <v>1.4</v>
      </c>
      <c r="D536" s="61">
        <v>1</v>
      </c>
      <c r="E536" s="61">
        <v>0</v>
      </c>
      <c r="F536" s="52">
        <f t="shared" si="125"/>
        <v>5797.26</v>
      </c>
      <c r="G536" s="63">
        <v>2.85</v>
      </c>
      <c r="H536" s="61">
        <v>0.78</v>
      </c>
      <c r="I536" s="61">
        <v>1.49</v>
      </c>
      <c r="J536" s="55">
        <f t="shared" si="126"/>
        <v>2.1622</v>
      </c>
      <c r="K536" s="62">
        <v>1.15</v>
      </c>
      <c r="L536" s="57">
        <v>0.5</v>
      </c>
      <c r="M536" s="64">
        <f t="shared" si="127"/>
        <v>20541.461793615</v>
      </c>
      <c r="O536" s="66">
        <v>61660</v>
      </c>
      <c r="P536" s="65">
        <v>0.107</v>
      </c>
      <c r="Q536" s="61">
        <v>1.4</v>
      </c>
      <c r="R536" s="61">
        <v>1</v>
      </c>
      <c r="S536" s="61">
        <v>0</v>
      </c>
      <c r="T536" s="52">
        <f t="shared" si="128"/>
        <v>9236.668</v>
      </c>
      <c r="U536" s="63">
        <v>3.35</v>
      </c>
      <c r="V536" s="61">
        <v>0.78</v>
      </c>
      <c r="W536" s="61">
        <v>1.49</v>
      </c>
      <c r="X536" s="55">
        <f t="shared" si="129"/>
        <v>2.1622</v>
      </c>
      <c r="Y536" s="62">
        <v>1.15</v>
      </c>
      <c r="Z536" s="57">
        <v>0.5</v>
      </c>
      <c r="AA536" s="64">
        <f t="shared" si="130"/>
        <v>38470.147237417</v>
      </c>
    </row>
    <row r="537" customHeight="1" spans="1:27">
      <c r="A537" s="66">
        <v>38700</v>
      </c>
      <c r="B537" s="54">
        <v>0.058</v>
      </c>
      <c r="C537" s="61">
        <v>1.4</v>
      </c>
      <c r="D537" s="61">
        <v>1</v>
      </c>
      <c r="E537" s="61">
        <v>0</v>
      </c>
      <c r="F537" s="52">
        <f t="shared" si="125"/>
        <v>3142.44</v>
      </c>
      <c r="G537" s="63">
        <v>2.85</v>
      </c>
      <c r="H537" s="61">
        <v>0.78</v>
      </c>
      <c r="I537" s="61">
        <v>1.49</v>
      </c>
      <c r="J537" s="55">
        <f t="shared" si="126"/>
        <v>2.1622</v>
      </c>
      <c r="K537" s="62">
        <v>1.15</v>
      </c>
      <c r="L537" s="57">
        <v>0.5</v>
      </c>
      <c r="M537" s="64">
        <f t="shared" si="127"/>
        <v>11134.62414981</v>
      </c>
      <c r="O537" s="66">
        <v>61660</v>
      </c>
      <c r="P537" s="54">
        <v>0.058</v>
      </c>
      <c r="Q537" s="61">
        <v>1.4</v>
      </c>
      <c r="R537" s="61">
        <v>1</v>
      </c>
      <c r="S537" s="61">
        <v>0</v>
      </c>
      <c r="T537" s="52">
        <f t="shared" si="128"/>
        <v>5006.792</v>
      </c>
      <c r="U537" s="63">
        <v>3.35</v>
      </c>
      <c r="V537" s="61">
        <v>0.78</v>
      </c>
      <c r="W537" s="61">
        <v>1.49</v>
      </c>
      <c r="X537" s="55">
        <f t="shared" si="129"/>
        <v>2.1622</v>
      </c>
      <c r="Y537" s="62">
        <v>1.15</v>
      </c>
      <c r="Z537" s="57">
        <v>0.5</v>
      </c>
      <c r="AA537" s="64">
        <f t="shared" si="130"/>
        <v>20852.977007198</v>
      </c>
    </row>
    <row r="538" customHeight="1" spans="1:27">
      <c r="A538" s="66">
        <v>38700</v>
      </c>
      <c r="B538" s="54">
        <v>0.058</v>
      </c>
      <c r="C538" s="61">
        <v>1.4</v>
      </c>
      <c r="D538" s="61">
        <v>1</v>
      </c>
      <c r="E538" s="61">
        <v>0</v>
      </c>
      <c r="F538" s="52">
        <f t="shared" si="125"/>
        <v>3142.44</v>
      </c>
      <c r="G538" s="63">
        <v>2.85</v>
      </c>
      <c r="H538" s="61">
        <v>0.78</v>
      </c>
      <c r="I538" s="61">
        <v>1.49</v>
      </c>
      <c r="J538" s="55">
        <f t="shared" si="126"/>
        <v>2.1622</v>
      </c>
      <c r="K538" s="62">
        <v>1.15</v>
      </c>
      <c r="L538" s="57">
        <v>0.5</v>
      </c>
      <c r="M538" s="64">
        <f t="shared" si="127"/>
        <v>11134.62414981</v>
      </c>
      <c r="O538" s="66">
        <v>61660</v>
      </c>
      <c r="P538" s="54">
        <v>0.058</v>
      </c>
      <c r="Q538" s="61">
        <v>1.4</v>
      </c>
      <c r="R538" s="61">
        <v>1</v>
      </c>
      <c r="S538" s="61">
        <v>0</v>
      </c>
      <c r="T538" s="52">
        <f t="shared" si="128"/>
        <v>5006.792</v>
      </c>
      <c r="U538" s="63">
        <v>3.35</v>
      </c>
      <c r="V538" s="61">
        <v>0.78</v>
      </c>
      <c r="W538" s="61">
        <v>1.49</v>
      </c>
      <c r="X538" s="55">
        <f t="shared" si="129"/>
        <v>2.1622</v>
      </c>
      <c r="Y538" s="62">
        <v>1.15</v>
      </c>
      <c r="Z538" s="57">
        <v>0.5</v>
      </c>
      <c r="AA538" s="64">
        <f t="shared" si="130"/>
        <v>20852.977007198</v>
      </c>
    </row>
    <row r="539" customHeight="1" spans="1:27">
      <c r="A539" s="66">
        <v>38700</v>
      </c>
      <c r="B539" s="65">
        <v>0.107</v>
      </c>
      <c r="C539" s="61">
        <v>1.4</v>
      </c>
      <c r="D539" s="61">
        <v>1</v>
      </c>
      <c r="E539" s="61">
        <v>0</v>
      </c>
      <c r="F539" s="52">
        <f t="shared" si="125"/>
        <v>5797.26</v>
      </c>
      <c r="G539" s="63">
        <v>2.85</v>
      </c>
      <c r="H539" s="61">
        <v>0.78</v>
      </c>
      <c r="I539" s="61">
        <v>1.49</v>
      </c>
      <c r="J539" s="55">
        <f t="shared" si="126"/>
        <v>2.1622</v>
      </c>
      <c r="K539" s="62">
        <v>1.15</v>
      </c>
      <c r="L539" s="57">
        <v>0.5</v>
      </c>
      <c r="M539" s="64">
        <f t="shared" si="127"/>
        <v>20541.461793615</v>
      </c>
      <c r="O539" s="66">
        <v>61660</v>
      </c>
      <c r="P539" s="65">
        <v>0.107</v>
      </c>
      <c r="Q539" s="61">
        <v>1.4</v>
      </c>
      <c r="R539" s="61">
        <v>1</v>
      </c>
      <c r="S539" s="61">
        <v>0</v>
      </c>
      <c r="T539" s="52">
        <f t="shared" si="128"/>
        <v>9236.668</v>
      </c>
      <c r="U539" s="63">
        <v>3.35</v>
      </c>
      <c r="V539" s="61">
        <v>0.78</v>
      </c>
      <c r="W539" s="61">
        <v>1.49</v>
      </c>
      <c r="X539" s="55">
        <f t="shared" si="129"/>
        <v>2.1622</v>
      </c>
      <c r="Y539" s="62">
        <v>1.15</v>
      </c>
      <c r="Z539" s="57">
        <v>0.5</v>
      </c>
      <c r="AA539" s="64">
        <f t="shared" si="130"/>
        <v>38470.147237417</v>
      </c>
    </row>
    <row r="540" customHeight="1" spans="1:27">
      <c r="A540" s="66">
        <v>38700</v>
      </c>
      <c r="B540" s="54">
        <v>0.058</v>
      </c>
      <c r="C540" s="61">
        <v>1.4</v>
      </c>
      <c r="D540" s="61">
        <v>1</v>
      </c>
      <c r="E540" s="61">
        <v>0</v>
      </c>
      <c r="F540" s="52">
        <f t="shared" si="125"/>
        <v>3142.44</v>
      </c>
      <c r="G540" s="63">
        <v>2.85</v>
      </c>
      <c r="H540" s="61">
        <v>0.78</v>
      </c>
      <c r="I540" s="61">
        <v>1.49</v>
      </c>
      <c r="J540" s="55">
        <f t="shared" si="126"/>
        <v>2.1622</v>
      </c>
      <c r="K540" s="62">
        <v>1.15</v>
      </c>
      <c r="L540" s="57">
        <v>0.5</v>
      </c>
      <c r="M540" s="64">
        <f t="shared" si="127"/>
        <v>11134.62414981</v>
      </c>
      <c r="O540" s="66">
        <v>61660</v>
      </c>
      <c r="P540" s="54">
        <v>0.058</v>
      </c>
      <c r="Q540" s="61">
        <v>1.4</v>
      </c>
      <c r="R540" s="61">
        <v>1</v>
      </c>
      <c r="S540" s="61">
        <v>0</v>
      </c>
      <c r="T540" s="52">
        <f t="shared" si="128"/>
        <v>5006.792</v>
      </c>
      <c r="U540" s="63">
        <v>3.35</v>
      </c>
      <c r="V540" s="61">
        <v>0.78</v>
      </c>
      <c r="W540" s="61">
        <v>1.49</v>
      </c>
      <c r="X540" s="55">
        <f t="shared" si="129"/>
        <v>2.1622</v>
      </c>
      <c r="Y540" s="62">
        <v>1.15</v>
      </c>
      <c r="Z540" s="57">
        <v>0.5</v>
      </c>
      <c r="AA540" s="64">
        <f t="shared" si="130"/>
        <v>20852.977007198</v>
      </c>
    </row>
    <row r="541" customHeight="1" spans="1:27">
      <c r="A541" s="66">
        <v>38700</v>
      </c>
      <c r="B541" s="51">
        <v>0.149</v>
      </c>
      <c r="C541" s="61">
        <v>1.1</v>
      </c>
      <c r="D541" s="61">
        <v>1</v>
      </c>
      <c r="E541" s="61">
        <v>0</v>
      </c>
      <c r="F541" s="52">
        <f t="shared" si="125"/>
        <v>6342.93</v>
      </c>
      <c r="G541" s="62">
        <v>2.25</v>
      </c>
      <c r="H541" s="61">
        <v>0.78</v>
      </c>
      <c r="I541" s="61">
        <v>1.49</v>
      </c>
      <c r="J541" s="55">
        <f t="shared" si="126"/>
        <v>2.1622</v>
      </c>
      <c r="K541" s="62">
        <v>1.15</v>
      </c>
      <c r="L541" s="57">
        <v>0.5</v>
      </c>
      <c r="M541" s="64">
        <f t="shared" si="127"/>
        <v>17743.3714495125</v>
      </c>
      <c r="O541" s="66">
        <v>61660</v>
      </c>
      <c r="P541" s="51">
        <v>0.149</v>
      </c>
      <c r="Q541" s="61">
        <v>1.1</v>
      </c>
      <c r="R541" s="61">
        <v>1</v>
      </c>
      <c r="S541" s="61">
        <v>0</v>
      </c>
      <c r="T541" s="52">
        <f t="shared" si="128"/>
        <v>10106.074</v>
      </c>
      <c r="U541" s="62">
        <v>2.75</v>
      </c>
      <c r="V541" s="61">
        <v>0.78</v>
      </c>
      <c r="W541" s="61">
        <v>1.49</v>
      </c>
      <c r="X541" s="55">
        <f t="shared" si="129"/>
        <v>2.1622</v>
      </c>
      <c r="Y541" s="62">
        <v>1.15</v>
      </c>
      <c r="Z541" s="57">
        <v>0.5</v>
      </c>
      <c r="AA541" s="64">
        <f t="shared" si="130"/>
        <v>34552.4522519275</v>
      </c>
    </row>
    <row r="542" customHeight="1" spans="1:27">
      <c r="A542" s="66">
        <v>38700</v>
      </c>
      <c r="B542" s="54">
        <v>0.058</v>
      </c>
      <c r="C542" s="61">
        <v>1.1</v>
      </c>
      <c r="D542" s="61">
        <v>1</v>
      </c>
      <c r="E542" s="61">
        <v>0</v>
      </c>
      <c r="F542" s="52">
        <f t="shared" si="125"/>
        <v>2469.06</v>
      </c>
      <c r="G542" s="62">
        <v>2.25</v>
      </c>
      <c r="H542" s="61">
        <v>0.78</v>
      </c>
      <c r="I542" s="61">
        <v>1.49</v>
      </c>
      <c r="J542" s="55">
        <f t="shared" si="126"/>
        <v>2.1622</v>
      </c>
      <c r="K542" s="62">
        <v>1.15</v>
      </c>
      <c r="L542" s="57">
        <v>0.5</v>
      </c>
      <c r="M542" s="64">
        <f t="shared" si="127"/>
        <v>6906.815732025</v>
      </c>
      <c r="O542" s="66">
        <v>61660</v>
      </c>
      <c r="P542" s="54">
        <v>0.058</v>
      </c>
      <c r="Q542" s="61">
        <v>1.1</v>
      </c>
      <c r="R542" s="61">
        <v>1</v>
      </c>
      <c r="S542" s="61">
        <v>0</v>
      </c>
      <c r="T542" s="52">
        <f t="shared" si="128"/>
        <v>3933.908</v>
      </c>
      <c r="U542" s="62">
        <v>2.75</v>
      </c>
      <c r="V542" s="61">
        <v>0.78</v>
      </c>
      <c r="W542" s="61">
        <v>1.49</v>
      </c>
      <c r="X542" s="55">
        <f t="shared" si="129"/>
        <v>2.1622</v>
      </c>
      <c r="Y542" s="62">
        <v>1.15</v>
      </c>
      <c r="Z542" s="57">
        <v>0.5</v>
      </c>
      <c r="AA542" s="64">
        <f t="shared" si="130"/>
        <v>13449.947856455</v>
      </c>
    </row>
    <row r="543" customHeight="1" spans="1:27">
      <c r="A543" s="66">
        <v>38700</v>
      </c>
      <c r="B543" s="65">
        <v>0.107</v>
      </c>
      <c r="C543" s="61">
        <v>1.1</v>
      </c>
      <c r="D543" s="61">
        <v>1</v>
      </c>
      <c r="E543" s="61">
        <v>0</v>
      </c>
      <c r="F543" s="52">
        <f t="shared" si="125"/>
        <v>4554.99</v>
      </c>
      <c r="G543" s="62">
        <v>2.25</v>
      </c>
      <c r="H543" s="61">
        <v>0.78</v>
      </c>
      <c r="I543" s="61">
        <v>1.49</v>
      </c>
      <c r="J543" s="55">
        <f t="shared" si="126"/>
        <v>2.1622</v>
      </c>
      <c r="K543" s="62">
        <v>1.15</v>
      </c>
      <c r="L543" s="57">
        <v>0.5</v>
      </c>
      <c r="M543" s="64">
        <f t="shared" si="127"/>
        <v>12741.8841952875</v>
      </c>
      <c r="O543" s="66">
        <v>61660</v>
      </c>
      <c r="P543" s="65">
        <v>0.107</v>
      </c>
      <c r="Q543" s="61">
        <v>1.1</v>
      </c>
      <c r="R543" s="61">
        <v>1</v>
      </c>
      <c r="S543" s="61">
        <v>0</v>
      </c>
      <c r="T543" s="52">
        <f t="shared" si="128"/>
        <v>7257.382</v>
      </c>
      <c r="U543" s="62">
        <v>2.75</v>
      </c>
      <c r="V543" s="61">
        <v>0.78</v>
      </c>
      <c r="W543" s="61">
        <v>1.49</v>
      </c>
      <c r="X543" s="55">
        <f t="shared" si="129"/>
        <v>2.1622</v>
      </c>
      <c r="Y543" s="62">
        <v>1.15</v>
      </c>
      <c r="Z543" s="57">
        <v>0.5</v>
      </c>
      <c r="AA543" s="64">
        <f t="shared" si="130"/>
        <v>24812.8348386325</v>
      </c>
    </row>
    <row r="544" customHeight="1" spans="1:27">
      <c r="A544" s="66">
        <v>38700</v>
      </c>
      <c r="B544" s="54">
        <v>0.058</v>
      </c>
      <c r="C544" s="61">
        <v>1.1</v>
      </c>
      <c r="D544" s="61">
        <v>1</v>
      </c>
      <c r="E544" s="61">
        <v>0</v>
      </c>
      <c r="F544" s="52">
        <f t="shared" si="125"/>
        <v>2469.06</v>
      </c>
      <c r="G544" s="62">
        <v>2.25</v>
      </c>
      <c r="H544" s="61">
        <v>0.78</v>
      </c>
      <c r="I544" s="61">
        <v>1.49</v>
      </c>
      <c r="J544" s="55">
        <f t="shared" si="126"/>
        <v>2.1622</v>
      </c>
      <c r="K544" s="62">
        <v>1.15</v>
      </c>
      <c r="L544" s="57">
        <v>0.5</v>
      </c>
      <c r="M544" s="64">
        <f t="shared" si="127"/>
        <v>6906.815732025</v>
      </c>
      <c r="O544" s="66">
        <v>61660</v>
      </c>
      <c r="P544" s="54">
        <v>0.058</v>
      </c>
      <c r="Q544" s="61">
        <v>1.1</v>
      </c>
      <c r="R544" s="61">
        <v>1</v>
      </c>
      <c r="S544" s="61">
        <v>0</v>
      </c>
      <c r="T544" s="52">
        <f t="shared" si="128"/>
        <v>3933.908</v>
      </c>
      <c r="U544" s="62">
        <v>2.75</v>
      </c>
      <c r="V544" s="61">
        <v>0.78</v>
      </c>
      <c r="W544" s="61">
        <v>1.49</v>
      </c>
      <c r="X544" s="55">
        <f t="shared" si="129"/>
        <v>2.1622</v>
      </c>
      <c r="Y544" s="62">
        <v>1.15</v>
      </c>
      <c r="Z544" s="57">
        <v>0.5</v>
      </c>
      <c r="AA544" s="64">
        <f t="shared" si="130"/>
        <v>13449.947856455</v>
      </c>
    </row>
    <row r="545" customHeight="1" spans="1:27">
      <c r="A545" s="66">
        <v>38700</v>
      </c>
      <c r="B545" s="54">
        <v>0.058</v>
      </c>
      <c r="C545" s="61">
        <v>1.1</v>
      </c>
      <c r="D545" s="61">
        <v>1</v>
      </c>
      <c r="E545" s="61">
        <v>0</v>
      </c>
      <c r="F545" s="52">
        <f t="shared" si="125"/>
        <v>2469.06</v>
      </c>
      <c r="G545" s="62">
        <v>2.25</v>
      </c>
      <c r="H545" s="61">
        <v>0.78</v>
      </c>
      <c r="I545" s="61">
        <v>1.49</v>
      </c>
      <c r="J545" s="55">
        <f t="shared" si="126"/>
        <v>2.1622</v>
      </c>
      <c r="K545" s="62">
        <v>1.15</v>
      </c>
      <c r="L545" s="57">
        <v>0.5</v>
      </c>
      <c r="M545" s="64">
        <f t="shared" si="127"/>
        <v>6906.815732025</v>
      </c>
      <c r="O545" s="66">
        <v>61660</v>
      </c>
      <c r="P545" s="54">
        <v>0.058</v>
      </c>
      <c r="Q545" s="61">
        <v>1.1</v>
      </c>
      <c r="R545" s="61">
        <v>1</v>
      </c>
      <c r="S545" s="61">
        <v>0</v>
      </c>
      <c r="T545" s="52">
        <f t="shared" si="128"/>
        <v>3933.908</v>
      </c>
      <c r="U545" s="62">
        <v>2.75</v>
      </c>
      <c r="V545" s="61">
        <v>0.78</v>
      </c>
      <c r="W545" s="61">
        <v>1.49</v>
      </c>
      <c r="X545" s="55">
        <f t="shared" si="129"/>
        <v>2.1622</v>
      </c>
      <c r="Y545" s="62">
        <v>1.15</v>
      </c>
      <c r="Z545" s="57">
        <v>0.5</v>
      </c>
      <c r="AA545" s="64">
        <f t="shared" si="130"/>
        <v>13449.947856455</v>
      </c>
    </row>
    <row r="546" customHeight="1" spans="1:27">
      <c r="A546" s="67">
        <f>SUM(M521:M545)</f>
        <v>325899.15621651</v>
      </c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9"/>
      <c r="O546" s="67">
        <f>SUM(AA521:AA545)</f>
        <v>625293.537018378</v>
      </c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9"/>
    </row>
    <row r="547" customHeight="1" spans="1:27">
      <c r="A547" s="67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9"/>
      <c r="O547" s="67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9"/>
    </row>
    <row r="548" customHeight="1" spans="1:27">
      <c r="A548" s="70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2"/>
      <c r="O548" s="70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2"/>
    </row>
    <row r="552" customHeight="1" spans="1:27">
      <c r="A552" s="2" t="s">
        <v>0</v>
      </c>
      <c r="B552" s="3"/>
      <c r="C552" s="3"/>
      <c r="D552" s="3"/>
      <c r="E552" s="4"/>
      <c r="F552" s="5" t="s">
        <v>39</v>
      </c>
      <c r="G552" s="6"/>
      <c r="H552" s="6"/>
      <c r="I552" s="6"/>
      <c r="J552" s="6"/>
      <c r="K552" s="6"/>
      <c r="L552" s="6"/>
      <c r="M552" s="7"/>
      <c r="O552" s="2" t="s">
        <v>0</v>
      </c>
      <c r="P552" s="3"/>
      <c r="Q552" s="3"/>
      <c r="R552" s="3"/>
      <c r="S552" s="4"/>
      <c r="T552" s="5" t="s">
        <v>40</v>
      </c>
      <c r="U552" s="6"/>
      <c r="V552" s="6"/>
      <c r="W552" s="6"/>
      <c r="X552" s="6"/>
      <c r="Y552" s="6"/>
      <c r="Z552" s="6"/>
      <c r="AA552" s="7"/>
    </row>
    <row r="553" customHeight="1" spans="1:27">
      <c r="A553" s="8"/>
      <c r="B553" s="9"/>
      <c r="C553" s="9"/>
      <c r="D553" s="9"/>
      <c r="E553" s="10"/>
      <c r="F553" s="11"/>
      <c r="G553" s="12"/>
      <c r="H553" s="12"/>
      <c r="I553" s="12"/>
      <c r="J553" s="12"/>
      <c r="K553" s="12"/>
      <c r="L553" s="12"/>
      <c r="M553" s="13"/>
      <c r="O553" s="8"/>
      <c r="P553" s="9"/>
      <c r="Q553" s="9"/>
      <c r="R553" s="9"/>
      <c r="S553" s="10"/>
      <c r="T553" s="11"/>
      <c r="U553" s="12"/>
      <c r="V553" s="12"/>
      <c r="W553" s="12"/>
      <c r="X553" s="12"/>
      <c r="Y553" s="12"/>
      <c r="Z553" s="12"/>
      <c r="AA553" s="13"/>
    </row>
    <row r="554" customHeight="1" spans="1:27">
      <c r="A554" s="14"/>
      <c r="B554" s="15"/>
      <c r="C554" s="15"/>
      <c r="D554" s="15"/>
      <c r="E554" s="16"/>
      <c r="F554" s="17"/>
      <c r="G554" s="18"/>
      <c r="H554" s="18"/>
      <c r="I554" s="18"/>
      <c r="J554" s="18"/>
      <c r="K554" s="18"/>
      <c r="L554" s="18"/>
      <c r="M554" s="19"/>
      <c r="O554" s="14"/>
      <c r="P554" s="15"/>
      <c r="Q554" s="15"/>
      <c r="R554" s="15"/>
      <c r="S554" s="16"/>
      <c r="T554" s="17"/>
      <c r="U554" s="18"/>
      <c r="V554" s="18"/>
      <c r="W554" s="18"/>
      <c r="X554" s="18"/>
      <c r="Y554" s="18"/>
      <c r="Z554" s="18"/>
      <c r="AA554" s="19"/>
    </row>
    <row r="555" customHeight="1" spans="1:27">
      <c r="A555" s="20" t="s">
        <v>3</v>
      </c>
      <c r="B555" s="20"/>
      <c r="C555" s="21">
        <f>H555+H557+H559</f>
        <v>2050447.01342841</v>
      </c>
      <c r="D555" s="21"/>
      <c r="E555" s="21"/>
      <c r="F555" s="22" t="s">
        <v>4</v>
      </c>
      <c r="G555" s="22"/>
      <c r="H555" s="23">
        <f>A580+A600</f>
        <v>1560520.29112191</v>
      </c>
      <c r="I555" s="23"/>
      <c r="J555" s="24">
        <f>H555/C555</f>
        <v>0.761063456359534</v>
      </c>
      <c r="K555" s="24"/>
      <c r="L555" s="25" t="s">
        <v>5</v>
      </c>
      <c r="M555" s="25"/>
      <c r="O555" s="20" t="s">
        <v>3</v>
      </c>
      <c r="P555" s="20"/>
      <c r="Q555" s="21">
        <f>V555+V557+V559</f>
        <v>2212947.26317903</v>
      </c>
      <c r="R555" s="21"/>
      <c r="S555" s="21"/>
      <c r="T555" s="22" t="s">
        <v>4</v>
      </c>
      <c r="U555" s="22"/>
      <c r="V555" s="23">
        <f>O580+O600</f>
        <v>1723020.54087253</v>
      </c>
      <c r="W555" s="23"/>
      <c r="X555" s="24">
        <f>V555/Q555</f>
        <v>0.778608948139735</v>
      </c>
      <c r="Y555" s="24"/>
      <c r="Z555" s="25" t="s">
        <v>5</v>
      </c>
      <c r="AA555" s="25"/>
    </row>
    <row r="556" customHeight="1" spans="1:27">
      <c r="A556" s="20"/>
      <c r="B556" s="20"/>
      <c r="C556" s="21"/>
      <c r="D556" s="21"/>
      <c r="E556" s="21"/>
      <c r="F556" s="22"/>
      <c r="G556" s="22"/>
      <c r="H556" s="23"/>
      <c r="I556" s="23"/>
      <c r="J556" s="24"/>
      <c r="K556" s="24"/>
      <c r="L556" s="25"/>
      <c r="M556" s="25"/>
      <c r="O556" s="20"/>
      <c r="P556" s="20"/>
      <c r="Q556" s="21"/>
      <c r="R556" s="21"/>
      <c r="S556" s="21"/>
      <c r="T556" s="22"/>
      <c r="U556" s="22"/>
      <c r="V556" s="23"/>
      <c r="W556" s="23"/>
      <c r="X556" s="24"/>
      <c r="Y556" s="24"/>
      <c r="Z556" s="25"/>
      <c r="AA556" s="25"/>
    </row>
    <row r="557" customHeight="1" spans="1:27">
      <c r="A557" s="20"/>
      <c r="B557" s="20"/>
      <c r="C557" s="21"/>
      <c r="D557" s="21"/>
      <c r="E557" s="21"/>
      <c r="F557" s="22" t="s">
        <v>41</v>
      </c>
      <c r="G557" s="22"/>
      <c r="H557" s="23">
        <f>A629</f>
        <v>390216.755583</v>
      </c>
      <c r="I557" s="23"/>
      <c r="J557" s="24">
        <f>H557/C555</f>
        <v>0.190308139165492</v>
      </c>
      <c r="K557" s="24"/>
      <c r="L557" s="26">
        <v>20</v>
      </c>
      <c r="M557" s="26"/>
      <c r="O557" s="20"/>
      <c r="P557" s="20"/>
      <c r="Q557" s="21"/>
      <c r="R557" s="21"/>
      <c r="S557" s="21"/>
      <c r="T557" s="22" t="s">
        <v>41</v>
      </c>
      <c r="U557" s="22"/>
      <c r="V557" s="23">
        <f>O629</f>
        <v>390216.755583</v>
      </c>
      <c r="W557" s="23"/>
      <c r="X557" s="24">
        <f>V557/Q555</f>
        <v>0.176333508744546</v>
      </c>
      <c r="Y557" s="24"/>
      <c r="Z557" s="26">
        <v>20</v>
      </c>
      <c r="AA557" s="26"/>
    </row>
    <row r="558" customHeight="1" spans="1:27">
      <c r="A558" s="27" t="s">
        <v>7</v>
      </c>
      <c r="B558" s="27"/>
      <c r="C558" s="28">
        <f>C555/L557</f>
        <v>102522.35067142</v>
      </c>
      <c r="D558" s="28"/>
      <c r="E558" s="28"/>
      <c r="F558" s="22"/>
      <c r="G558" s="22"/>
      <c r="H558" s="23"/>
      <c r="I558" s="23"/>
      <c r="J558" s="24"/>
      <c r="K558" s="24"/>
      <c r="L558" s="26"/>
      <c r="M558" s="26"/>
      <c r="O558" s="27" t="s">
        <v>7</v>
      </c>
      <c r="P558" s="27"/>
      <c r="Q558" s="28">
        <f>Q555/Z557</f>
        <v>110647.363158952</v>
      </c>
      <c r="R558" s="28"/>
      <c r="S558" s="28"/>
      <c r="T558" s="22"/>
      <c r="U558" s="22"/>
      <c r="V558" s="23"/>
      <c r="W558" s="23"/>
      <c r="X558" s="24"/>
      <c r="Y558" s="24"/>
      <c r="Z558" s="26"/>
      <c r="AA558" s="26"/>
    </row>
    <row r="559" customHeight="1" spans="1:27">
      <c r="A559" s="27"/>
      <c r="B559" s="27"/>
      <c r="C559" s="28"/>
      <c r="D559" s="28"/>
      <c r="E559" s="28"/>
      <c r="F559" s="22" t="s">
        <v>8</v>
      </c>
      <c r="G559" s="22"/>
      <c r="H559" s="23">
        <f>A657</f>
        <v>99709.9667235001</v>
      </c>
      <c r="I559" s="23"/>
      <c r="J559" s="24">
        <f>H559/C555</f>
        <v>0.0486284044749745</v>
      </c>
      <c r="K559" s="24"/>
      <c r="L559" s="26"/>
      <c r="M559" s="26"/>
      <c r="O559" s="27"/>
      <c r="P559" s="27"/>
      <c r="Q559" s="28"/>
      <c r="R559" s="28"/>
      <c r="S559" s="28"/>
      <c r="T559" s="22" t="s">
        <v>8</v>
      </c>
      <c r="U559" s="22"/>
      <c r="V559" s="23">
        <f>O657</f>
        <v>99709.9667235001</v>
      </c>
      <c r="W559" s="23"/>
      <c r="X559" s="24">
        <f>V559/Q555</f>
        <v>0.0450575431157183</v>
      </c>
      <c r="Y559" s="24"/>
      <c r="Z559" s="26"/>
      <c r="AA559" s="26"/>
    </row>
    <row r="560" customHeight="1" spans="1:27">
      <c r="A560" s="29"/>
      <c r="B560" s="29"/>
      <c r="C560" s="30"/>
      <c r="D560" s="30"/>
      <c r="E560" s="30"/>
      <c r="F560" s="31"/>
      <c r="G560" s="31"/>
      <c r="H560" s="32"/>
      <c r="I560" s="32"/>
      <c r="J560" s="33"/>
      <c r="K560" s="33"/>
      <c r="L560" s="34"/>
      <c r="M560" s="34"/>
      <c r="O560" s="29"/>
      <c r="P560" s="29"/>
      <c r="Q560" s="30"/>
      <c r="R560" s="30"/>
      <c r="S560" s="30"/>
      <c r="T560" s="31"/>
      <c r="U560" s="31"/>
      <c r="V560" s="32"/>
      <c r="W560" s="32"/>
      <c r="X560" s="33"/>
      <c r="Y560" s="33"/>
      <c r="Z560" s="34"/>
      <c r="AA560" s="34"/>
    </row>
    <row r="561" customHeight="1" spans="1:27">
      <c r="A561" s="35" t="s">
        <v>9</v>
      </c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7"/>
      <c r="O561" s="35" t="s">
        <v>9</v>
      </c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7"/>
    </row>
    <row r="562" customHeight="1" spans="1:27">
      <c r="A562" s="38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40"/>
      <c r="O562" s="38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40"/>
    </row>
    <row r="563" customHeight="1" spans="1:27">
      <c r="A563" s="41" t="s">
        <v>10</v>
      </c>
      <c r="B563" s="42"/>
      <c r="C563" s="42"/>
      <c r="D563" s="42"/>
      <c r="E563" s="42"/>
      <c r="F563" s="43"/>
      <c r="G563" s="44" t="s">
        <v>11</v>
      </c>
      <c r="H563" s="45"/>
      <c r="I563" s="45"/>
      <c r="J563" s="46"/>
      <c r="K563" s="47" t="s">
        <v>12</v>
      </c>
      <c r="L563" s="48"/>
      <c r="M563" s="49" t="s">
        <v>13</v>
      </c>
      <c r="O563" s="41" t="s">
        <v>10</v>
      </c>
      <c r="P563" s="42"/>
      <c r="Q563" s="42"/>
      <c r="R563" s="42"/>
      <c r="S563" s="42"/>
      <c r="T563" s="43"/>
      <c r="U563" s="44" t="s">
        <v>11</v>
      </c>
      <c r="V563" s="45"/>
      <c r="W563" s="45"/>
      <c r="X563" s="46"/>
      <c r="Y563" s="47" t="s">
        <v>12</v>
      </c>
      <c r="Z563" s="48"/>
      <c r="AA563" s="49" t="s">
        <v>13</v>
      </c>
    </row>
    <row r="564" customHeight="1" spans="1:27">
      <c r="A564" s="50" t="s">
        <v>14</v>
      </c>
      <c r="B564" s="51" t="s">
        <v>15</v>
      </c>
      <c r="C564" s="51" t="s">
        <v>16</v>
      </c>
      <c r="D564" s="51" t="s">
        <v>17</v>
      </c>
      <c r="E564" s="51" t="s">
        <v>18</v>
      </c>
      <c r="F564" s="52" t="s">
        <v>10</v>
      </c>
      <c r="G564" s="53" t="s">
        <v>19</v>
      </c>
      <c r="H564" s="54" t="s">
        <v>20</v>
      </c>
      <c r="I564" s="54" t="s">
        <v>21</v>
      </c>
      <c r="J564" s="55" t="s">
        <v>22</v>
      </c>
      <c r="K564" s="56" t="s">
        <v>23</v>
      </c>
      <c r="L564" s="57" t="s">
        <v>24</v>
      </c>
      <c r="M564" s="58"/>
      <c r="O564" s="50" t="s">
        <v>14</v>
      </c>
      <c r="P564" s="51" t="s">
        <v>15</v>
      </c>
      <c r="Q564" s="51" t="s">
        <v>16</v>
      </c>
      <c r="R564" s="51" t="s">
        <v>17</v>
      </c>
      <c r="S564" s="51" t="s">
        <v>18</v>
      </c>
      <c r="T564" s="52" t="s">
        <v>10</v>
      </c>
      <c r="U564" s="53" t="s">
        <v>19</v>
      </c>
      <c r="V564" s="54" t="s">
        <v>20</v>
      </c>
      <c r="W564" s="54" t="s">
        <v>21</v>
      </c>
      <c r="X564" s="55" t="s">
        <v>22</v>
      </c>
      <c r="Y564" s="56" t="s">
        <v>23</v>
      </c>
      <c r="Z564" s="57" t="s">
        <v>24</v>
      </c>
      <c r="AA564" s="58"/>
    </row>
    <row r="565" customHeight="1" spans="1:27">
      <c r="A565" s="59">
        <v>3158</v>
      </c>
      <c r="B565" s="60">
        <v>1.62</v>
      </c>
      <c r="C565" s="61">
        <v>2.2</v>
      </c>
      <c r="D565" s="61">
        <v>1</v>
      </c>
      <c r="E565" s="61">
        <v>2624</v>
      </c>
      <c r="F565" s="52">
        <f t="shared" ref="F565:F579" si="131">A565*B565*C565*D565+E565</f>
        <v>13879.112</v>
      </c>
      <c r="G565" s="62">
        <v>2.65</v>
      </c>
      <c r="H565" s="61">
        <v>0.98</v>
      </c>
      <c r="I565" s="61">
        <v>2.77</v>
      </c>
      <c r="J565" s="55">
        <f t="shared" ref="J565:J579" si="132">H565*I565+1</f>
        <v>3.7146</v>
      </c>
      <c r="K565" s="63">
        <v>1.275</v>
      </c>
      <c r="L565" s="57">
        <v>0.5</v>
      </c>
      <c r="M565" s="64">
        <f t="shared" ref="M565:M579" si="133">F565*G565*J565*K565*L565</f>
        <v>87096.318452091</v>
      </c>
      <c r="O565" s="59">
        <v>3158</v>
      </c>
      <c r="P565" s="60">
        <v>1.62</v>
      </c>
      <c r="Q565" s="61">
        <v>2.2</v>
      </c>
      <c r="R565" s="61">
        <v>1</v>
      </c>
      <c r="S565" s="61">
        <f t="shared" ref="S565:S569" si="134">2624+5179</f>
        <v>7803</v>
      </c>
      <c r="T565" s="52">
        <f t="shared" ref="T565:T579" si="135">O565*P565*Q565*R565+S565</f>
        <v>19058.112</v>
      </c>
      <c r="U565" s="62">
        <v>2.65</v>
      </c>
      <c r="V565" s="61">
        <v>0.98</v>
      </c>
      <c r="W565" s="61">
        <v>2.77</v>
      </c>
      <c r="X565" s="55">
        <f t="shared" ref="X565:X579" si="136">V565*W565+1</f>
        <v>3.7146</v>
      </c>
      <c r="Y565" s="63">
        <v>1.275</v>
      </c>
      <c r="Z565" s="57">
        <v>0.5</v>
      </c>
      <c r="AA565" s="64">
        <f t="shared" ref="AA565:AA579" si="137">T565*U565*X565*Y565*Z565</f>
        <v>119596.368402216</v>
      </c>
    </row>
    <row r="566" customHeight="1" spans="1:27">
      <c r="A566" s="59">
        <v>3158</v>
      </c>
      <c r="B566" s="60">
        <v>1.1</v>
      </c>
      <c r="C566" s="61">
        <v>2.2</v>
      </c>
      <c r="D566" s="61">
        <v>1</v>
      </c>
      <c r="E566" s="61">
        <v>2624</v>
      </c>
      <c r="F566" s="52">
        <f t="shared" si="131"/>
        <v>10266.36</v>
      </c>
      <c r="G566" s="62">
        <v>2.65</v>
      </c>
      <c r="H566" s="61">
        <v>0.98</v>
      </c>
      <c r="I566" s="61">
        <v>2.77</v>
      </c>
      <c r="J566" s="55">
        <f t="shared" si="132"/>
        <v>3.7146</v>
      </c>
      <c r="K566" s="63">
        <v>1.275</v>
      </c>
      <c r="L566" s="57">
        <v>0.5</v>
      </c>
      <c r="M566" s="64">
        <f t="shared" si="133"/>
        <v>64425.026608605</v>
      </c>
      <c r="O566" s="59">
        <v>3158</v>
      </c>
      <c r="P566" s="60">
        <v>1.1</v>
      </c>
      <c r="Q566" s="61">
        <v>2.2</v>
      </c>
      <c r="R566" s="61">
        <v>1</v>
      </c>
      <c r="S566" s="61">
        <f t="shared" si="134"/>
        <v>7803</v>
      </c>
      <c r="T566" s="52">
        <f t="shared" si="135"/>
        <v>15445.36</v>
      </c>
      <c r="U566" s="62">
        <v>2.65</v>
      </c>
      <c r="V566" s="61">
        <v>0.98</v>
      </c>
      <c r="W566" s="61">
        <v>2.77</v>
      </c>
      <c r="X566" s="55">
        <f t="shared" si="136"/>
        <v>3.7146</v>
      </c>
      <c r="Y566" s="63">
        <v>1.275</v>
      </c>
      <c r="Z566" s="57">
        <v>0.5</v>
      </c>
      <c r="AA566" s="64">
        <f t="shared" si="137"/>
        <v>96925.07655873</v>
      </c>
    </row>
    <row r="567" customHeight="1" spans="1:27">
      <c r="A567" s="59">
        <v>3158</v>
      </c>
      <c r="B567" s="60">
        <v>1.49</v>
      </c>
      <c r="C567" s="61">
        <v>2.2</v>
      </c>
      <c r="D567" s="61">
        <v>1</v>
      </c>
      <c r="E567" s="61">
        <v>2624</v>
      </c>
      <c r="F567" s="52">
        <f t="shared" si="131"/>
        <v>12975.924</v>
      </c>
      <c r="G567" s="62">
        <v>2.65</v>
      </c>
      <c r="H567" s="61">
        <v>0.98</v>
      </c>
      <c r="I567" s="61">
        <v>2.77</v>
      </c>
      <c r="J567" s="55">
        <f t="shared" si="132"/>
        <v>3.7146</v>
      </c>
      <c r="K567" s="63">
        <v>1.275</v>
      </c>
      <c r="L567" s="57">
        <v>0.5</v>
      </c>
      <c r="M567" s="64">
        <f t="shared" si="133"/>
        <v>81428.4954912195</v>
      </c>
      <c r="O567" s="59">
        <v>3158</v>
      </c>
      <c r="P567" s="60">
        <v>1.49</v>
      </c>
      <c r="Q567" s="61">
        <v>2.2</v>
      </c>
      <c r="R567" s="61">
        <v>1</v>
      </c>
      <c r="S567" s="61">
        <f t="shared" si="134"/>
        <v>7803</v>
      </c>
      <c r="T567" s="52">
        <f t="shared" si="135"/>
        <v>18154.924</v>
      </c>
      <c r="U567" s="62">
        <v>2.65</v>
      </c>
      <c r="V567" s="61">
        <v>0.98</v>
      </c>
      <c r="W567" s="61">
        <v>2.77</v>
      </c>
      <c r="X567" s="55">
        <f t="shared" si="136"/>
        <v>3.7146</v>
      </c>
      <c r="Y567" s="63">
        <v>1.275</v>
      </c>
      <c r="Z567" s="57">
        <v>0.5</v>
      </c>
      <c r="AA567" s="64">
        <f t="shared" si="137"/>
        <v>113928.545441344</v>
      </c>
    </row>
    <row r="568" customHeight="1" spans="1:27">
      <c r="A568" s="59">
        <v>3158</v>
      </c>
      <c r="B568" s="60">
        <v>1.37</v>
      </c>
      <c r="C568" s="61">
        <v>2.2</v>
      </c>
      <c r="D568" s="61">
        <v>1</v>
      </c>
      <c r="E568" s="61">
        <v>2624</v>
      </c>
      <c r="F568" s="52">
        <f t="shared" si="131"/>
        <v>12142.212</v>
      </c>
      <c r="G568" s="62">
        <v>2.65</v>
      </c>
      <c r="H568" s="61">
        <v>0.98</v>
      </c>
      <c r="I568" s="61">
        <v>2.77</v>
      </c>
      <c r="J568" s="55">
        <f t="shared" si="132"/>
        <v>3.7146</v>
      </c>
      <c r="K568" s="63">
        <v>1.275</v>
      </c>
      <c r="L568" s="57">
        <v>0.5</v>
      </c>
      <c r="M568" s="64">
        <f t="shared" si="133"/>
        <v>76196.6589119535</v>
      </c>
      <c r="O568" s="59">
        <v>3158</v>
      </c>
      <c r="P568" s="60">
        <v>1.37</v>
      </c>
      <c r="Q568" s="61">
        <v>2.2</v>
      </c>
      <c r="R568" s="61">
        <v>1</v>
      </c>
      <c r="S568" s="61">
        <f t="shared" si="134"/>
        <v>7803</v>
      </c>
      <c r="T568" s="52">
        <f t="shared" si="135"/>
        <v>17321.212</v>
      </c>
      <c r="U568" s="62">
        <v>2.65</v>
      </c>
      <c r="V568" s="61">
        <v>0.98</v>
      </c>
      <c r="W568" s="61">
        <v>2.77</v>
      </c>
      <c r="X568" s="55">
        <f t="shared" si="136"/>
        <v>3.7146</v>
      </c>
      <c r="Y568" s="63">
        <v>1.275</v>
      </c>
      <c r="Z568" s="57">
        <v>0.5</v>
      </c>
      <c r="AA568" s="64">
        <f t="shared" si="137"/>
        <v>108696.708862078</v>
      </c>
    </row>
    <row r="569" customHeight="1" spans="1:27">
      <c r="A569" s="59">
        <v>3158</v>
      </c>
      <c r="B569" s="60">
        <v>1.72</v>
      </c>
      <c r="C569" s="61">
        <v>2.2</v>
      </c>
      <c r="D569" s="61">
        <v>1</v>
      </c>
      <c r="E569" s="61">
        <v>2624</v>
      </c>
      <c r="F569" s="52">
        <f t="shared" si="131"/>
        <v>14573.872</v>
      </c>
      <c r="G569" s="62">
        <v>2.65</v>
      </c>
      <c r="H569" s="61">
        <v>0.98</v>
      </c>
      <c r="I569" s="61">
        <v>2.77</v>
      </c>
      <c r="J569" s="55">
        <f t="shared" si="132"/>
        <v>3.7146</v>
      </c>
      <c r="K569" s="63">
        <v>1.275</v>
      </c>
      <c r="L569" s="57">
        <v>0.5</v>
      </c>
      <c r="M569" s="64">
        <f t="shared" si="133"/>
        <v>91456.182268146</v>
      </c>
      <c r="O569" s="59">
        <v>3158</v>
      </c>
      <c r="P569" s="60">
        <v>1.72</v>
      </c>
      <c r="Q569" s="61">
        <v>2.2</v>
      </c>
      <c r="R569" s="61">
        <v>1</v>
      </c>
      <c r="S569" s="61">
        <f t="shared" si="134"/>
        <v>7803</v>
      </c>
      <c r="T569" s="52">
        <f t="shared" si="135"/>
        <v>19752.872</v>
      </c>
      <c r="U569" s="62">
        <v>2.65</v>
      </c>
      <c r="V569" s="61">
        <v>0.98</v>
      </c>
      <c r="W569" s="61">
        <v>2.77</v>
      </c>
      <c r="X569" s="55">
        <f t="shared" si="136"/>
        <v>3.7146</v>
      </c>
      <c r="Y569" s="63">
        <v>1.275</v>
      </c>
      <c r="Z569" s="57">
        <v>0.5</v>
      </c>
      <c r="AA569" s="64">
        <f t="shared" si="137"/>
        <v>123956.232218271</v>
      </c>
    </row>
    <row r="570" customHeight="1" spans="1:27">
      <c r="A570" s="59">
        <v>3158</v>
      </c>
      <c r="B570" s="65">
        <v>3.16</v>
      </c>
      <c r="C570" s="61">
        <v>2.2</v>
      </c>
      <c r="D570" s="61">
        <v>1</v>
      </c>
      <c r="E570" s="61">
        <v>2624</v>
      </c>
      <c r="F570" s="52">
        <f t="shared" si="131"/>
        <v>24578.416</v>
      </c>
      <c r="G570" s="62">
        <v>2.65</v>
      </c>
      <c r="H570" s="61">
        <v>0.98</v>
      </c>
      <c r="I570" s="61">
        <v>2.77</v>
      </c>
      <c r="J570" s="55">
        <f t="shared" si="132"/>
        <v>3.7146</v>
      </c>
      <c r="K570" s="63">
        <v>1.275</v>
      </c>
      <c r="L570" s="57">
        <v>0.5</v>
      </c>
      <c r="M570" s="64">
        <f t="shared" si="133"/>
        <v>154238.221219338</v>
      </c>
      <c r="O570" s="59">
        <v>3158</v>
      </c>
      <c r="P570" s="65">
        <v>3.16</v>
      </c>
      <c r="Q570" s="61">
        <v>2.2</v>
      </c>
      <c r="R570" s="61">
        <v>1</v>
      </c>
      <c r="S570" s="61">
        <v>2624</v>
      </c>
      <c r="T570" s="52">
        <f t="shared" si="135"/>
        <v>24578.416</v>
      </c>
      <c r="U570" s="62">
        <v>2.65</v>
      </c>
      <c r="V570" s="61">
        <v>0.98</v>
      </c>
      <c r="W570" s="61">
        <v>2.77</v>
      </c>
      <c r="X570" s="55">
        <f t="shared" si="136"/>
        <v>3.7146</v>
      </c>
      <c r="Y570" s="63">
        <v>1.275</v>
      </c>
      <c r="Z570" s="57">
        <v>0.5</v>
      </c>
      <c r="AA570" s="64">
        <f t="shared" si="137"/>
        <v>154238.221219338</v>
      </c>
    </row>
    <row r="571" customHeight="1" spans="1:27">
      <c r="A571" s="59">
        <v>3158</v>
      </c>
      <c r="B571" s="60">
        <v>1.62</v>
      </c>
      <c r="C571" s="61">
        <v>2.2</v>
      </c>
      <c r="D571" s="61">
        <v>1</v>
      </c>
      <c r="E571" s="61">
        <v>2624</v>
      </c>
      <c r="F571" s="52">
        <f t="shared" si="131"/>
        <v>13879.112</v>
      </c>
      <c r="G571" s="62">
        <v>2.65</v>
      </c>
      <c r="H571" s="61">
        <v>0.98</v>
      </c>
      <c r="I571" s="61">
        <v>2.77</v>
      </c>
      <c r="J571" s="55">
        <f t="shared" si="132"/>
        <v>3.7146</v>
      </c>
      <c r="K571" s="63">
        <v>1.275</v>
      </c>
      <c r="L571" s="57">
        <v>0.5</v>
      </c>
      <c r="M571" s="64">
        <f t="shared" si="133"/>
        <v>87096.318452091</v>
      </c>
      <c r="O571" s="59">
        <v>3158</v>
      </c>
      <c r="P571" s="60">
        <v>1.62</v>
      </c>
      <c r="Q571" s="61">
        <v>2.2</v>
      </c>
      <c r="R571" s="61">
        <v>1</v>
      </c>
      <c r="S571" s="61">
        <v>2624</v>
      </c>
      <c r="T571" s="52">
        <f t="shared" si="135"/>
        <v>13879.112</v>
      </c>
      <c r="U571" s="62">
        <v>2.65</v>
      </c>
      <c r="V571" s="61">
        <v>0.98</v>
      </c>
      <c r="W571" s="61">
        <v>2.77</v>
      </c>
      <c r="X571" s="55">
        <f t="shared" si="136"/>
        <v>3.7146</v>
      </c>
      <c r="Y571" s="63">
        <v>1.275</v>
      </c>
      <c r="Z571" s="57">
        <v>0.5</v>
      </c>
      <c r="AA571" s="64">
        <f t="shared" si="137"/>
        <v>87096.318452091</v>
      </c>
    </row>
    <row r="572" customHeight="1" spans="1:27">
      <c r="A572" s="59">
        <v>3158</v>
      </c>
      <c r="B572" s="60">
        <v>1.1</v>
      </c>
      <c r="C572" s="61">
        <v>2.2</v>
      </c>
      <c r="D572" s="61">
        <v>1</v>
      </c>
      <c r="E572" s="61">
        <v>0</v>
      </c>
      <c r="F572" s="52">
        <f t="shared" si="131"/>
        <v>7642.36</v>
      </c>
      <c r="G572" s="62">
        <v>2.65</v>
      </c>
      <c r="H572" s="61">
        <v>0.98</v>
      </c>
      <c r="I572" s="61">
        <v>2.77</v>
      </c>
      <c r="J572" s="55">
        <f t="shared" si="132"/>
        <v>3.7146</v>
      </c>
      <c r="K572" s="63">
        <v>1.275</v>
      </c>
      <c r="L572" s="57">
        <v>0.5</v>
      </c>
      <c r="M572" s="64">
        <f t="shared" si="133"/>
        <v>47958.501976605</v>
      </c>
      <c r="O572" s="59">
        <v>3158</v>
      </c>
      <c r="P572" s="60">
        <v>1.1</v>
      </c>
      <c r="Q572" s="61">
        <v>2.2</v>
      </c>
      <c r="R572" s="61">
        <v>1</v>
      </c>
      <c r="S572" s="61">
        <v>0</v>
      </c>
      <c r="T572" s="52">
        <f t="shared" si="135"/>
        <v>7642.36</v>
      </c>
      <c r="U572" s="62">
        <v>2.65</v>
      </c>
      <c r="V572" s="61">
        <v>0.98</v>
      </c>
      <c r="W572" s="61">
        <v>2.77</v>
      </c>
      <c r="X572" s="55">
        <f t="shared" si="136"/>
        <v>3.7146</v>
      </c>
      <c r="Y572" s="63">
        <v>1.275</v>
      </c>
      <c r="Z572" s="57">
        <v>0.5</v>
      </c>
      <c r="AA572" s="64">
        <f t="shared" si="137"/>
        <v>47958.501976605</v>
      </c>
    </row>
    <row r="573" customHeight="1" spans="1:27">
      <c r="A573" s="59">
        <v>3158</v>
      </c>
      <c r="B573" s="60">
        <v>1.49</v>
      </c>
      <c r="C573" s="61">
        <v>2.2</v>
      </c>
      <c r="D573" s="61">
        <v>1</v>
      </c>
      <c r="E573" s="61">
        <v>0</v>
      </c>
      <c r="F573" s="52">
        <f t="shared" si="131"/>
        <v>10351.924</v>
      </c>
      <c r="G573" s="62">
        <v>2.65</v>
      </c>
      <c r="H573" s="61">
        <v>0.98</v>
      </c>
      <c r="I573" s="61">
        <v>2.77</v>
      </c>
      <c r="J573" s="55">
        <f t="shared" si="132"/>
        <v>3.7146</v>
      </c>
      <c r="K573" s="63">
        <v>1.275</v>
      </c>
      <c r="L573" s="57">
        <v>0.5</v>
      </c>
      <c r="M573" s="64">
        <f t="shared" si="133"/>
        <v>64961.9708592195</v>
      </c>
      <c r="O573" s="59">
        <v>3158</v>
      </c>
      <c r="P573" s="60">
        <v>1.49</v>
      </c>
      <c r="Q573" s="61">
        <v>2.2</v>
      </c>
      <c r="R573" s="61">
        <v>1</v>
      </c>
      <c r="S573" s="61">
        <v>0</v>
      </c>
      <c r="T573" s="52">
        <f t="shared" si="135"/>
        <v>10351.924</v>
      </c>
      <c r="U573" s="62">
        <v>2.65</v>
      </c>
      <c r="V573" s="61">
        <v>0.98</v>
      </c>
      <c r="W573" s="61">
        <v>2.77</v>
      </c>
      <c r="X573" s="55">
        <f t="shared" si="136"/>
        <v>3.7146</v>
      </c>
      <c r="Y573" s="63">
        <v>1.275</v>
      </c>
      <c r="Z573" s="57">
        <v>0.5</v>
      </c>
      <c r="AA573" s="64">
        <f t="shared" si="137"/>
        <v>64961.9708592195</v>
      </c>
    </row>
    <row r="574" customHeight="1" spans="1:27">
      <c r="A574" s="59">
        <v>3158</v>
      </c>
      <c r="B574" s="60">
        <v>1.37</v>
      </c>
      <c r="C574" s="61">
        <v>2.2</v>
      </c>
      <c r="D574" s="61">
        <v>1</v>
      </c>
      <c r="E574" s="61">
        <v>0</v>
      </c>
      <c r="F574" s="52">
        <f t="shared" si="131"/>
        <v>9518.212</v>
      </c>
      <c r="G574" s="62">
        <v>2.65</v>
      </c>
      <c r="H574" s="61">
        <v>0.98</v>
      </c>
      <c r="I574" s="61">
        <v>2.77</v>
      </c>
      <c r="J574" s="55">
        <f t="shared" si="132"/>
        <v>3.7146</v>
      </c>
      <c r="K574" s="63">
        <v>1.275</v>
      </c>
      <c r="L574" s="57">
        <v>0.5</v>
      </c>
      <c r="M574" s="64">
        <f t="shared" si="133"/>
        <v>59730.1342799535</v>
      </c>
      <c r="O574" s="59">
        <v>3158</v>
      </c>
      <c r="P574" s="60">
        <v>1.37</v>
      </c>
      <c r="Q574" s="61">
        <v>2.2</v>
      </c>
      <c r="R574" s="61">
        <v>1</v>
      </c>
      <c r="S574" s="61">
        <v>0</v>
      </c>
      <c r="T574" s="52">
        <f t="shared" si="135"/>
        <v>9518.212</v>
      </c>
      <c r="U574" s="62">
        <v>2.65</v>
      </c>
      <c r="V574" s="61">
        <v>0.98</v>
      </c>
      <c r="W574" s="61">
        <v>2.77</v>
      </c>
      <c r="X574" s="55">
        <f t="shared" si="136"/>
        <v>3.7146</v>
      </c>
      <c r="Y574" s="63">
        <v>1.275</v>
      </c>
      <c r="Z574" s="57">
        <v>0.5</v>
      </c>
      <c r="AA574" s="64">
        <f t="shared" si="137"/>
        <v>59730.1342799535</v>
      </c>
    </row>
    <row r="575" customHeight="1" spans="1:27">
      <c r="A575" s="59">
        <v>3158</v>
      </c>
      <c r="B575" s="60">
        <v>1.72</v>
      </c>
      <c r="C575" s="61">
        <v>2.2</v>
      </c>
      <c r="D575" s="61">
        <v>1</v>
      </c>
      <c r="E575" s="61">
        <v>0</v>
      </c>
      <c r="F575" s="52">
        <f t="shared" si="131"/>
        <v>11949.872</v>
      </c>
      <c r="G575" s="62">
        <v>2.65</v>
      </c>
      <c r="H575" s="61">
        <v>0.98</v>
      </c>
      <c r="I575" s="61">
        <v>2.77</v>
      </c>
      <c r="J575" s="55">
        <f t="shared" si="132"/>
        <v>3.7146</v>
      </c>
      <c r="K575" s="63">
        <v>1.275</v>
      </c>
      <c r="L575" s="57">
        <v>0.5</v>
      </c>
      <c r="M575" s="64">
        <f t="shared" si="133"/>
        <v>74989.657636146</v>
      </c>
      <c r="O575" s="59">
        <v>3158</v>
      </c>
      <c r="P575" s="60">
        <v>1.72</v>
      </c>
      <c r="Q575" s="61">
        <v>2.2</v>
      </c>
      <c r="R575" s="61">
        <v>1</v>
      </c>
      <c r="S575" s="61">
        <v>0</v>
      </c>
      <c r="T575" s="52">
        <f t="shared" si="135"/>
        <v>11949.872</v>
      </c>
      <c r="U575" s="62">
        <v>2.65</v>
      </c>
      <c r="V575" s="61">
        <v>0.98</v>
      </c>
      <c r="W575" s="61">
        <v>2.77</v>
      </c>
      <c r="X575" s="55">
        <f t="shared" si="136"/>
        <v>3.7146</v>
      </c>
      <c r="Y575" s="63">
        <v>1.275</v>
      </c>
      <c r="Z575" s="57">
        <v>0.5</v>
      </c>
      <c r="AA575" s="64">
        <f t="shared" si="137"/>
        <v>74989.657636146</v>
      </c>
    </row>
    <row r="576" customHeight="1" spans="1:27">
      <c r="A576" s="59">
        <v>3158</v>
      </c>
      <c r="B576" s="65">
        <v>3.16</v>
      </c>
      <c r="C576" s="61">
        <v>2.2</v>
      </c>
      <c r="D576" s="61">
        <v>1</v>
      </c>
      <c r="E576" s="61">
        <v>0</v>
      </c>
      <c r="F576" s="52">
        <f t="shared" si="131"/>
        <v>21954.416</v>
      </c>
      <c r="G576" s="62">
        <v>2.65</v>
      </c>
      <c r="H576" s="61">
        <v>0.98</v>
      </c>
      <c r="I576" s="61">
        <v>2.77</v>
      </c>
      <c r="J576" s="55">
        <f t="shared" si="132"/>
        <v>3.7146</v>
      </c>
      <c r="K576" s="63">
        <v>1.275</v>
      </c>
      <c r="L576" s="57">
        <v>0.5</v>
      </c>
      <c r="M576" s="64">
        <f t="shared" si="133"/>
        <v>137771.696587338</v>
      </c>
      <c r="O576" s="59">
        <v>3158</v>
      </c>
      <c r="P576" s="65">
        <v>3.16</v>
      </c>
      <c r="Q576" s="61">
        <v>2.2</v>
      </c>
      <c r="R576" s="61">
        <v>1</v>
      </c>
      <c r="S576" s="61">
        <v>0</v>
      </c>
      <c r="T576" s="52">
        <f t="shared" si="135"/>
        <v>21954.416</v>
      </c>
      <c r="U576" s="62">
        <v>2.65</v>
      </c>
      <c r="V576" s="61">
        <v>0.98</v>
      </c>
      <c r="W576" s="61">
        <v>2.77</v>
      </c>
      <c r="X576" s="55">
        <f t="shared" si="136"/>
        <v>3.7146</v>
      </c>
      <c r="Y576" s="63">
        <v>1.275</v>
      </c>
      <c r="Z576" s="57">
        <v>0.5</v>
      </c>
      <c r="AA576" s="64">
        <f t="shared" si="137"/>
        <v>137771.696587338</v>
      </c>
    </row>
    <row r="577" customHeight="1" spans="1:27">
      <c r="A577" s="59">
        <v>3158</v>
      </c>
      <c r="B577" s="60">
        <v>1.62</v>
      </c>
      <c r="C577" s="61">
        <v>2.2</v>
      </c>
      <c r="D577" s="61">
        <v>1</v>
      </c>
      <c r="E577" s="61">
        <v>0</v>
      </c>
      <c r="F577" s="52">
        <f t="shared" si="131"/>
        <v>11255.112</v>
      </c>
      <c r="G577" s="62">
        <v>2.65</v>
      </c>
      <c r="H577" s="61">
        <v>0.98</v>
      </c>
      <c r="I577" s="61">
        <v>2.77</v>
      </c>
      <c r="J577" s="55">
        <f t="shared" si="132"/>
        <v>3.7146</v>
      </c>
      <c r="K577" s="63">
        <v>1.275</v>
      </c>
      <c r="L577" s="57">
        <v>0.5</v>
      </c>
      <c r="M577" s="64">
        <f t="shared" si="133"/>
        <v>70629.793820091</v>
      </c>
      <c r="O577" s="59">
        <v>3158</v>
      </c>
      <c r="P577" s="60">
        <v>1.62</v>
      </c>
      <c r="Q577" s="61">
        <v>2.2</v>
      </c>
      <c r="R577" s="61">
        <v>1</v>
      </c>
      <c r="S577" s="61">
        <v>0</v>
      </c>
      <c r="T577" s="52">
        <f t="shared" si="135"/>
        <v>11255.112</v>
      </c>
      <c r="U577" s="62">
        <v>2.65</v>
      </c>
      <c r="V577" s="61">
        <v>0.98</v>
      </c>
      <c r="W577" s="61">
        <v>2.77</v>
      </c>
      <c r="X577" s="55">
        <f t="shared" si="136"/>
        <v>3.7146</v>
      </c>
      <c r="Y577" s="63">
        <v>1.275</v>
      </c>
      <c r="Z577" s="57">
        <v>0.5</v>
      </c>
      <c r="AA577" s="64">
        <f t="shared" si="137"/>
        <v>70629.793820091</v>
      </c>
    </row>
    <row r="578" customHeight="1" spans="1:27">
      <c r="A578" s="59">
        <v>3158</v>
      </c>
      <c r="B578" s="60">
        <v>1.1</v>
      </c>
      <c r="C578" s="61">
        <v>2.2</v>
      </c>
      <c r="D578" s="61">
        <v>1</v>
      </c>
      <c r="E578" s="61">
        <v>0</v>
      </c>
      <c r="F578" s="52">
        <f t="shared" si="131"/>
        <v>7642.36</v>
      </c>
      <c r="G578" s="62">
        <v>2.65</v>
      </c>
      <c r="H578" s="61">
        <v>0.98</v>
      </c>
      <c r="I578" s="61">
        <v>2.77</v>
      </c>
      <c r="J578" s="55">
        <f t="shared" si="132"/>
        <v>3.7146</v>
      </c>
      <c r="K578" s="63">
        <v>1.275</v>
      </c>
      <c r="L578" s="57">
        <v>0.5</v>
      </c>
      <c r="M578" s="64">
        <f t="shared" si="133"/>
        <v>47958.501976605</v>
      </c>
      <c r="O578" s="59">
        <v>3158</v>
      </c>
      <c r="P578" s="60">
        <v>1.1</v>
      </c>
      <c r="Q578" s="61">
        <v>2.2</v>
      </c>
      <c r="R578" s="61">
        <v>1</v>
      </c>
      <c r="S578" s="61">
        <v>0</v>
      </c>
      <c r="T578" s="52">
        <f t="shared" si="135"/>
        <v>7642.36</v>
      </c>
      <c r="U578" s="62">
        <v>2.65</v>
      </c>
      <c r="V578" s="61">
        <v>0.98</v>
      </c>
      <c r="W578" s="61">
        <v>2.77</v>
      </c>
      <c r="X578" s="55">
        <f t="shared" si="136"/>
        <v>3.7146</v>
      </c>
      <c r="Y578" s="63">
        <v>1.275</v>
      </c>
      <c r="Z578" s="57">
        <v>0.5</v>
      </c>
      <c r="AA578" s="64">
        <f t="shared" si="137"/>
        <v>47958.501976605</v>
      </c>
    </row>
    <row r="579" customHeight="1" spans="1:27">
      <c r="A579" s="59">
        <v>3158</v>
      </c>
      <c r="B579" s="51">
        <v>6.07</v>
      </c>
      <c r="C579" s="61">
        <v>1</v>
      </c>
      <c r="D579" s="61">
        <v>1</v>
      </c>
      <c r="E579" s="61">
        <v>0</v>
      </c>
      <c r="F579" s="52">
        <f t="shared" si="131"/>
        <v>19169.06</v>
      </c>
      <c r="G579" s="62">
        <v>2.35</v>
      </c>
      <c r="H579" s="61">
        <v>0.98</v>
      </c>
      <c r="I579" s="61">
        <v>2.77</v>
      </c>
      <c r="J579" s="55">
        <f t="shared" si="132"/>
        <v>3.7146</v>
      </c>
      <c r="K579" s="62">
        <v>1.075</v>
      </c>
      <c r="L579" s="57">
        <v>0.5</v>
      </c>
      <c r="M579" s="64">
        <f t="shared" si="133"/>
        <v>89941.3085923725</v>
      </c>
      <c r="O579" s="59">
        <v>3158</v>
      </c>
      <c r="P579" s="51">
        <v>6.07</v>
      </c>
      <c r="Q579" s="61">
        <v>1</v>
      </c>
      <c r="R579" s="61">
        <v>1</v>
      </c>
      <c r="S579" s="61">
        <v>0</v>
      </c>
      <c r="T579" s="52">
        <f t="shared" si="135"/>
        <v>19169.06</v>
      </c>
      <c r="U579" s="62">
        <v>2.35</v>
      </c>
      <c r="V579" s="61">
        <v>0.98</v>
      </c>
      <c r="W579" s="61">
        <v>2.77</v>
      </c>
      <c r="X579" s="55">
        <f t="shared" si="136"/>
        <v>3.7146</v>
      </c>
      <c r="Y579" s="62">
        <v>1.075</v>
      </c>
      <c r="Z579" s="57">
        <v>0.5</v>
      </c>
      <c r="AA579" s="64">
        <f t="shared" si="137"/>
        <v>89941.3085923725</v>
      </c>
    </row>
    <row r="580" customHeight="1" spans="1:27">
      <c r="A580" s="67">
        <f>SUM(M565:M579)</f>
        <v>1235878.78713177</v>
      </c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9"/>
      <c r="O580" s="67">
        <f>SUM(AA565:AA579)</f>
        <v>1398379.0368824</v>
      </c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9"/>
    </row>
    <row r="581" customHeight="1" spans="1:27">
      <c r="A581" s="67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9"/>
      <c r="O581" s="67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9"/>
    </row>
    <row r="582" customHeight="1" spans="1:27">
      <c r="A582" s="70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2"/>
      <c r="O582" s="70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2"/>
    </row>
    <row r="583" customHeight="1" spans="1:27">
      <c r="A583" s="35" t="s">
        <v>25</v>
      </c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7"/>
      <c r="O583" s="35" t="s">
        <v>25</v>
      </c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7"/>
    </row>
    <row r="584" customHeight="1" spans="1:27">
      <c r="A584" s="38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40"/>
      <c r="O584" s="38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40"/>
    </row>
    <row r="585" customHeight="1" spans="1:27">
      <c r="A585" s="41" t="s">
        <v>10</v>
      </c>
      <c r="B585" s="42"/>
      <c r="C585" s="42"/>
      <c r="D585" s="42"/>
      <c r="E585" s="42"/>
      <c r="F585" s="43"/>
      <c r="G585" s="44" t="s">
        <v>11</v>
      </c>
      <c r="H585" s="45"/>
      <c r="I585" s="45"/>
      <c r="J585" s="46"/>
      <c r="K585" s="47" t="s">
        <v>12</v>
      </c>
      <c r="L585" s="48"/>
      <c r="M585" s="49" t="s">
        <v>13</v>
      </c>
      <c r="O585" s="41" t="s">
        <v>10</v>
      </c>
      <c r="P585" s="42"/>
      <c r="Q585" s="42"/>
      <c r="R585" s="42"/>
      <c r="S585" s="42"/>
      <c r="T585" s="43"/>
      <c r="U585" s="44" t="s">
        <v>11</v>
      </c>
      <c r="V585" s="45"/>
      <c r="W585" s="45"/>
      <c r="X585" s="46"/>
      <c r="Y585" s="47" t="s">
        <v>12</v>
      </c>
      <c r="Z585" s="48"/>
      <c r="AA585" s="49" t="s">
        <v>13</v>
      </c>
    </row>
    <row r="586" customHeight="1" spans="1:27">
      <c r="A586" s="50" t="s">
        <v>14</v>
      </c>
      <c r="B586" s="51" t="s">
        <v>15</v>
      </c>
      <c r="C586" s="51" t="s">
        <v>16</v>
      </c>
      <c r="D586" s="51" t="s">
        <v>17</v>
      </c>
      <c r="E586" s="51" t="s">
        <v>18</v>
      </c>
      <c r="F586" s="52" t="s">
        <v>10</v>
      </c>
      <c r="G586" s="53" t="s">
        <v>19</v>
      </c>
      <c r="H586" s="54" t="s">
        <v>20</v>
      </c>
      <c r="I586" s="54" t="s">
        <v>21</v>
      </c>
      <c r="J586" s="55" t="s">
        <v>22</v>
      </c>
      <c r="K586" s="56" t="s">
        <v>23</v>
      </c>
      <c r="L586" s="57" t="s">
        <v>24</v>
      </c>
      <c r="M586" s="58"/>
      <c r="O586" s="50" t="s">
        <v>14</v>
      </c>
      <c r="P586" s="51" t="s">
        <v>15</v>
      </c>
      <c r="Q586" s="51" t="s">
        <v>16</v>
      </c>
      <c r="R586" s="51" t="s">
        <v>17</v>
      </c>
      <c r="S586" s="51" t="s">
        <v>18</v>
      </c>
      <c r="T586" s="52" t="s">
        <v>10</v>
      </c>
      <c r="U586" s="53" t="s">
        <v>19</v>
      </c>
      <c r="V586" s="54" t="s">
        <v>20</v>
      </c>
      <c r="W586" s="54" t="s">
        <v>21</v>
      </c>
      <c r="X586" s="55" t="s">
        <v>22</v>
      </c>
      <c r="Y586" s="56" t="s">
        <v>23</v>
      </c>
      <c r="Z586" s="57" t="s">
        <v>24</v>
      </c>
      <c r="AA586" s="58"/>
    </row>
    <row r="587" customHeight="1" spans="1:27">
      <c r="A587" s="59">
        <v>3158</v>
      </c>
      <c r="B587" s="54">
        <v>5.01</v>
      </c>
      <c r="C587" s="61">
        <v>1</v>
      </c>
      <c r="D587" s="61">
        <v>1</v>
      </c>
      <c r="E587" s="61">
        <v>0</v>
      </c>
      <c r="F587" s="52">
        <f t="shared" ref="F587:F599" si="138">A587*B587*C587*D587+E587</f>
        <v>15821.58</v>
      </c>
      <c r="G587" s="62">
        <v>2.05</v>
      </c>
      <c r="H587" s="61">
        <v>0.98</v>
      </c>
      <c r="I587" s="61">
        <v>2.77</v>
      </c>
      <c r="J587" s="55">
        <f t="shared" ref="J587:J599" si="139">H587*I587+1</f>
        <v>3.7146</v>
      </c>
      <c r="K587" s="62">
        <v>0.9</v>
      </c>
      <c r="L587" s="57">
        <v>0.5</v>
      </c>
      <c r="M587" s="64">
        <f t="shared" ref="M587:M599" si="140">F587*G587*J587*K587*L587</f>
        <v>54216.10088523</v>
      </c>
      <c r="O587" s="59">
        <v>3158</v>
      </c>
      <c r="P587" s="54">
        <v>5.01</v>
      </c>
      <c r="Q587" s="61">
        <v>1</v>
      </c>
      <c r="R587" s="61">
        <v>1</v>
      </c>
      <c r="S587" s="61">
        <v>0</v>
      </c>
      <c r="T587" s="52">
        <f t="shared" ref="T587:T599" si="141">O587*P587*Q587*R587+S587</f>
        <v>15821.58</v>
      </c>
      <c r="U587" s="62">
        <v>2.05</v>
      </c>
      <c r="V587" s="61">
        <v>0.98</v>
      </c>
      <c r="W587" s="61">
        <v>2.77</v>
      </c>
      <c r="X587" s="55">
        <f t="shared" ref="X587:X599" si="142">V587*W587+1</f>
        <v>3.7146</v>
      </c>
      <c r="Y587" s="62">
        <v>0.9</v>
      </c>
      <c r="Z587" s="57">
        <v>0.5</v>
      </c>
      <c r="AA587" s="64">
        <f t="shared" ref="AA587:AA599" si="143">T587*U587*X587*Y587*Z587</f>
        <v>54216.10088523</v>
      </c>
    </row>
    <row r="588" customHeight="1" spans="1:27">
      <c r="A588" s="59">
        <v>3158</v>
      </c>
      <c r="B588" s="60">
        <v>0.59</v>
      </c>
      <c r="C588" s="61">
        <v>2.2</v>
      </c>
      <c r="D588" s="61">
        <v>1</v>
      </c>
      <c r="E588" s="61">
        <v>0</v>
      </c>
      <c r="F588" s="52">
        <f t="shared" si="138"/>
        <v>4099.084</v>
      </c>
      <c r="G588" s="62">
        <v>2.05</v>
      </c>
      <c r="H588" s="61">
        <v>0.98</v>
      </c>
      <c r="I588" s="61">
        <v>2.77</v>
      </c>
      <c r="J588" s="55">
        <f t="shared" si="139"/>
        <v>3.7146</v>
      </c>
      <c r="K588" s="62">
        <v>0.9</v>
      </c>
      <c r="L588" s="57">
        <v>0.5</v>
      </c>
      <c r="M588" s="64">
        <f t="shared" si="140"/>
        <v>14046.406975854</v>
      </c>
      <c r="O588" s="59">
        <v>3158</v>
      </c>
      <c r="P588" s="60">
        <v>0.59</v>
      </c>
      <c r="Q588" s="61">
        <v>2.2</v>
      </c>
      <c r="R588" s="61">
        <v>1</v>
      </c>
      <c r="S588" s="61">
        <v>0</v>
      </c>
      <c r="T588" s="52">
        <f t="shared" si="141"/>
        <v>4099.084</v>
      </c>
      <c r="U588" s="62">
        <v>2.05</v>
      </c>
      <c r="V588" s="61">
        <v>0.98</v>
      </c>
      <c r="W588" s="61">
        <v>2.77</v>
      </c>
      <c r="X588" s="55">
        <f t="shared" si="142"/>
        <v>3.7146</v>
      </c>
      <c r="Y588" s="62">
        <v>0.9</v>
      </c>
      <c r="Z588" s="57">
        <v>0.5</v>
      </c>
      <c r="AA588" s="64">
        <f t="shared" si="143"/>
        <v>14046.406975854</v>
      </c>
    </row>
    <row r="589" customHeight="1" spans="1:27">
      <c r="A589" s="59">
        <v>3158</v>
      </c>
      <c r="B589" s="60">
        <v>0.8</v>
      </c>
      <c r="C589" s="61">
        <v>2.2</v>
      </c>
      <c r="D589" s="61">
        <v>1</v>
      </c>
      <c r="E589" s="61">
        <v>0</v>
      </c>
      <c r="F589" s="52">
        <f t="shared" si="138"/>
        <v>5558.08</v>
      </c>
      <c r="G589" s="62">
        <v>2.05</v>
      </c>
      <c r="H589" s="61">
        <v>0.98</v>
      </c>
      <c r="I589" s="61">
        <v>2.77</v>
      </c>
      <c r="J589" s="55">
        <f t="shared" si="139"/>
        <v>3.7146</v>
      </c>
      <c r="K589" s="62">
        <v>0.9</v>
      </c>
      <c r="L589" s="57">
        <v>0.5</v>
      </c>
      <c r="M589" s="64">
        <f t="shared" si="140"/>
        <v>19045.97556048</v>
      </c>
      <c r="O589" s="59">
        <v>3158</v>
      </c>
      <c r="P589" s="60">
        <v>0.8</v>
      </c>
      <c r="Q589" s="61">
        <v>2.2</v>
      </c>
      <c r="R589" s="61">
        <v>1</v>
      </c>
      <c r="S589" s="61">
        <v>0</v>
      </c>
      <c r="T589" s="52">
        <f t="shared" si="141"/>
        <v>5558.08</v>
      </c>
      <c r="U589" s="62">
        <v>2.05</v>
      </c>
      <c r="V589" s="61">
        <v>0.98</v>
      </c>
      <c r="W589" s="61">
        <v>2.77</v>
      </c>
      <c r="X589" s="55">
        <f t="shared" si="142"/>
        <v>3.7146</v>
      </c>
      <c r="Y589" s="62">
        <v>0.9</v>
      </c>
      <c r="Z589" s="57">
        <v>0.5</v>
      </c>
      <c r="AA589" s="64">
        <f t="shared" si="143"/>
        <v>19045.97556048</v>
      </c>
    </row>
    <row r="590" customHeight="1" spans="1:27">
      <c r="A590" s="59">
        <v>3158</v>
      </c>
      <c r="B590" s="60">
        <v>0.74</v>
      </c>
      <c r="C590" s="61">
        <v>2.2</v>
      </c>
      <c r="D590" s="61">
        <v>1</v>
      </c>
      <c r="E590" s="61">
        <v>0</v>
      </c>
      <c r="F590" s="52">
        <f t="shared" si="138"/>
        <v>5141.224</v>
      </c>
      <c r="G590" s="62">
        <v>2.05</v>
      </c>
      <c r="H590" s="61">
        <v>0.98</v>
      </c>
      <c r="I590" s="61">
        <v>2.77</v>
      </c>
      <c r="J590" s="55">
        <f t="shared" si="139"/>
        <v>3.7146</v>
      </c>
      <c r="K590" s="62">
        <v>0.9</v>
      </c>
      <c r="L590" s="57">
        <v>0.5</v>
      </c>
      <c r="M590" s="64">
        <f t="shared" si="140"/>
        <v>17617.527393444</v>
      </c>
      <c r="O590" s="59">
        <v>3158</v>
      </c>
      <c r="P590" s="60">
        <v>0.74</v>
      </c>
      <c r="Q590" s="61">
        <v>2.2</v>
      </c>
      <c r="R590" s="61">
        <v>1</v>
      </c>
      <c r="S590" s="61">
        <v>0</v>
      </c>
      <c r="T590" s="52">
        <f t="shared" si="141"/>
        <v>5141.224</v>
      </c>
      <c r="U590" s="62">
        <v>2.05</v>
      </c>
      <c r="V590" s="61">
        <v>0.98</v>
      </c>
      <c r="W590" s="61">
        <v>2.77</v>
      </c>
      <c r="X590" s="55">
        <f t="shared" si="142"/>
        <v>3.7146</v>
      </c>
      <c r="Y590" s="62">
        <v>0.9</v>
      </c>
      <c r="Z590" s="57">
        <v>0.5</v>
      </c>
      <c r="AA590" s="64">
        <f t="shared" si="143"/>
        <v>17617.527393444</v>
      </c>
    </row>
    <row r="591" customHeight="1" spans="1:27">
      <c r="A591" s="59">
        <v>3158</v>
      </c>
      <c r="B591" s="60">
        <v>0.92</v>
      </c>
      <c r="C591" s="61">
        <v>2.2</v>
      </c>
      <c r="D591" s="61">
        <v>1</v>
      </c>
      <c r="E591" s="61">
        <v>0</v>
      </c>
      <c r="F591" s="52">
        <f t="shared" si="138"/>
        <v>6391.792</v>
      </c>
      <c r="G591" s="62">
        <v>2.05</v>
      </c>
      <c r="H591" s="61">
        <v>0.98</v>
      </c>
      <c r="I591" s="61">
        <v>2.77</v>
      </c>
      <c r="J591" s="55">
        <f t="shared" si="139"/>
        <v>3.7146</v>
      </c>
      <c r="K591" s="62">
        <v>0.9</v>
      </c>
      <c r="L591" s="57">
        <v>0.5</v>
      </c>
      <c r="M591" s="64">
        <f t="shared" si="140"/>
        <v>21902.871894552</v>
      </c>
      <c r="O591" s="59">
        <v>3158</v>
      </c>
      <c r="P591" s="60">
        <v>0.92</v>
      </c>
      <c r="Q591" s="61">
        <v>2.2</v>
      </c>
      <c r="R591" s="61">
        <v>1</v>
      </c>
      <c r="S591" s="61">
        <v>0</v>
      </c>
      <c r="T591" s="52">
        <f t="shared" si="141"/>
        <v>6391.792</v>
      </c>
      <c r="U591" s="62">
        <v>2.05</v>
      </c>
      <c r="V591" s="61">
        <v>0.98</v>
      </c>
      <c r="W591" s="61">
        <v>2.77</v>
      </c>
      <c r="X591" s="55">
        <f t="shared" si="142"/>
        <v>3.7146</v>
      </c>
      <c r="Y591" s="62">
        <v>0.9</v>
      </c>
      <c r="Z591" s="57">
        <v>0.5</v>
      </c>
      <c r="AA591" s="64">
        <f t="shared" si="143"/>
        <v>21902.871894552</v>
      </c>
    </row>
    <row r="592" customHeight="1" spans="1:27">
      <c r="A592" s="59">
        <v>3158</v>
      </c>
      <c r="B592" s="65">
        <v>1.7</v>
      </c>
      <c r="C592" s="61">
        <v>2.2</v>
      </c>
      <c r="D592" s="61">
        <v>1</v>
      </c>
      <c r="E592" s="61">
        <v>0</v>
      </c>
      <c r="F592" s="52">
        <f t="shared" si="138"/>
        <v>11810.92</v>
      </c>
      <c r="G592" s="62">
        <v>2.05</v>
      </c>
      <c r="H592" s="61">
        <v>0.98</v>
      </c>
      <c r="I592" s="61">
        <v>2.77</v>
      </c>
      <c r="J592" s="55">
        <f t="shared" si="139"/>
        <v>3.7146</v>
      </c>
      <c r="K592" s="62">
        <v>0.9</v>
      </c>
      <c r="L592" s="57">
        <v>0.5</v>
      </c>
      <c r="M592" s="64">
        <f t="shared" si="140"/>
        <v>40472.69806602</v>
      </c>
      <c r="O592" s="59">
        <v>3158</v>
      </c>
      <c r="P592" s="65">
        <v>1.7</v>
      </c>
      <c r="Q592" s="61">
        <v>2.2</v>
      </c>
      <c r="R592" s="61">
        <v>1</v>
      </c>
      <c r="S592" s="61">
        <v>0</v>
      </c>
      <c r="T592" s="52">
        <f t="shared" si="141"/>
        <v>11810.92</v>
      </c>
      <c r="U592" s="62">
        <v>2.05</v>
      </c>
      <c r="V592" s="61">
        <v>0.98</v>
      </c>
      <c r="W592" s="61">
        <v>2.77</v>
      </c>
      <c r="X592" s="55">
        <f t="shared" si="142"/>
        <v>3.7146</v>
      </c>
      <c r="Y592" s="62">
        <v>0.9</v>
      </c>
      <c r="Z592" s="57">
        <v>0.5</v>
      </c>
      <c r="AA592" s="64">
        <f t="shared" si="143"/>
        <v>40472.69806602</v>
      </c>
    </row>
    <row r="593" customHeight="1" spans="1:27">
      <c r="A593" s="59">
        <v>3158</v>
      </c>
      <c r="B593" s="60">
        <v>0.59</v>
      </c>
      <c r="C593" s="61">
        <v>2.2</v>
      </c>
      <c r="D593" s="61">
        <v>1</v>
      </c>
      <c r="E593" s="61">
        <v>0</v>
      </c>
      <c r="F593" s="52">
        <f t="shared" si="138"/>
        <v>4099.084</v>
      </c>
      <c r="G593" s="62">
        <v>2.05</v>
      </c>
      <c r="H593" s="61">
        <v>0.98</v>
      </c>
      <c r="I593" s="61">
        <v>2.77</v>
      </c>
      <c r="J593" s="55">
        <f t="shared" si="139"/>
        <v>3.7146</v>
      </c>
      <c r="K593" s="62">
        <v>0.9</v>
      </c>
      <c r="L593" s="57">
        <v>0.5</v>
      </c>
      <c r="M593" s="64">
        <f t="shared" si="140"/>
        <v>14046.406975854</v>
      </c>
      <c r="O593" s="59">
        <v>3158</v>
      </c>
      <c r="P593" s="60">
        <v>0.59</v>
      </c>
      <c r="Q593" s="61">
        <v>2.2</v>
      </c>
      <c r="R593" s="61">
        <v>1</v>
      </c>
      <c r="S593" s="61">
        <v>0</v>
      </c>
      <c r="T593" s="52">
        <f t="shared" si="141"/>
        <v>4099.084</v>
      </c>
      <c r="U593" s="62">
        <v>2.05</v>
      </c>
      <c r="V593" s="61">
        <v>0.98</v>
      </c>
      <c r="W593" s="61">
        <v>2.77</v>
      </c>
      <c r="X593" s="55">
        <f t="shared" si="142"/>
        <v>3.7146</v>
      </c>
      <c r="Y593" s="62">
        <v>0.9</v>
      </c>
      <c r="Z593" s="57">
        <v>0.5</v>
      </c>
      <c r="AA593" s="64">
        <f t="shared" si="143"/>
        <v>14046.406975854</v>
      </c>
    </row>
    <row r="594" customHeight="1" spans="1:27">
      <c r="A594" s="59">
        <v>3158</v>
      </c>
      <c r="B594" s="60">
        <v>0.8</v>
      </c>
      <c r="C594" s="61">
        <v>2.2</v>
      </c>
      <c r="D594" s="61">
        <v>1</v>
      </c>
      <c r="E594" s="61">
        <v>0</v>
      </c>
      <c r="F594" s="52">
        <f t="shared" si="138"/>
        <v>5558.08</v>
      </c>
      <c r="G594" s="62">
        <v>2.05</v>
      </c>
      <c r="H594" s="61">
        <v>0.98</v>
      </c>
      <c r="I594" s="61">
        <v>2.77</v>
      </c>
      <c r="J594" s="55">
        <f t="shared" si="139"/>
        <v>3.7146</v>
      </c>
      <c r="K594" s="62">
        <v>0.9</v>
      </c>
      <c r="L594" s="57">
        <v>0.5</v>
      </c>
      <c r="M594" s="64">
        <f t="shared" si="140"/>
        <v>19045.97556048</v>
      </c>
      <c r="O594" s="59">
        <v>3158</v>
      </c>
      <c r="P594" s="60">
        <v>0.8</v>
      </c>
      <c r="Q594" s="61">
        <v>2.2</v>
      </c>
      <c r="R594" s="61">
        <v>1</v>
      </c>
      <c r="S594" s="61">
        <v>0</v>
      </c>
      <c r="T594" s="52">
        <f t="shared" si="141"/>
        <v>5558.08</v>
      </c>
      <c r="U594" s="62">
        <v>2.05</v>
      </c>
      <c r="V594" s="61">
        <v>0.98</v>
      </c>
      <c r="W594" s="61">
        <v>2.77</v>
      </c>
      <c r="X594" s="55">
        <f t="shared" si="142"/>
        <v>3.7146</v>
      </c>
      <c r="Y594" s="62">
        <v>0.9</v>
      </c>
      <c r="Z594" s="57">
        <v>0.5</v>
      </c>
      <c r="AA594" s="64">
        <f t="shared" si="143"/>
        <v>19045.97556048</v>
      </c>
    </row>
    <row r="595" customHeight="1" spans="1:27">
      <c r="A595" s="59">
        <v>3158</v>
      </c>
      <c r="B595" s="60">
        <v>0.74</v>
      </c>
      <c r="C595" s="61">
        <v>2.2</v>
      </c>
      <c r="D595" s="61">
        <v>1</v>
      </c>
      <c r="E595" s="61">
        <v>0</v>
      </c>
      <c r="F595" s="52">
        <f t="shared" si="138"/>
        <v>5141.224</v>
      </c>
      <c r="G595" s="62">
        <v>2.05</v>
      </c>
      <c r="H595" s="61">
        <v>0.98</v>
      </c>
      <c r="I595" s="61">
        <v>2.77</v>
      </c>
      <c r="J595" s="55">
        <f t="shared" si="139"/>
        <v>3.7146</v>
      </c>
      <c r="K595" s="62">
        <v>0.9</v>
      </c>
      <c r="L595" s="57">
        <v>0.5</v>
      </c>
      <c r="M595" s="64">
        <f t="shared" si="140"/>
        <v>17617.527393444</v>
      </c>
      <c r="O595" s="59">
        <v>3158</v>
      </c>
      <c r="P595" s="60">
        <v>0.74</v>
      </c>
      <c r="Q595" s="61">
        <v>2.2</v>
      </c>
      <c r="R595" s="61">
        <v>1</v>
      </c>
      <c r="S595" s="61">
        <v>0</v>
      </c>
      <c r="T595" s="52">
        <f t="shared" si="141"/>
        <v>5141.224</v>
      </c>
      <c r="U595" s="62">
        <v>2.05</v>
      </c>
      <c r="V595" s="61">
        <v>0.98</v>
      </c>
      <c r="W595" s="61">
        <v>2.77</v>
      </c>
      <c r="X595" s="55">
        <f t="shared" si="142"/>
        <v>3.7146</v>
      </c>
      <c r="Y595" s="62">
        <v>0.9</v>
      </c>
      <c r="Z595" s="57">
        <v>0.5</v>
      </c>
      <c r="AA595" s="64">
        <f t="shared" si="143"/>
        <v>17617.527393444</v>
      </c>
    </row>
    <row r="596" customHeight="1" spans="1:27">
      <c r="A596" s="59">
        <v>3158</v>
      </c>
      <c r="B596" s="60">
        <v>0.92</v>
      </c>
      <c r="C596" s="61">
        <v>2.2</v>
      </c>
      <c r="D596" s="61">
        <v>1</v>
      </c>
      <c r="E596" s="61">
        <v>0</v>
      </c>
      <c r="F596" s="52">
        <f t="shared" si="138"/>
        <v>6391.792</v>
      </c>
      <c r="G596" s="62">
        <v>2.05</v>
      </c>
      <c r="H596" s="61">
        <v>0.98</v>
      </c>
      <c r="I596" s="61">
        <v>2.77</v>
      </c>
      <c r="J596" s="55">
        <f t="shared" si="139"/>
        <v>3.7146</v>
      </c>
      <c r="K596" s="62">
        <v>0.9</v>
      </c>
      <c r="L596" s="57">
        <v>0.5</v>
      </c>
      <c r="M596" s="64">
        <f t="shared" si="140"/>
        <v>21902.871894552</v>
      </c>
      <c r="O596" s="59">
        <v>3158</v>
      </c>
      <c r="P596" s="60">
        <v>0.92</v>
      </c>
      <c r="Q596" s="61">
        <v>2.2</v>
      </c>
      <c r="R596" s="61">
        <v>1</v>
      </c>
      <c r="S596" s="61">
        <v>0</v>
      </c>
      <c r="T596" s="52">
        <f t="shared" si="141"/>
        <v>6391.792</v>
      </c>
      <c r="U596" s="62">
        <v>2.05</v>
      </c>
      <c r="V596" s="61">
        <v>0.98</v>
      </c>
      <c r="W596" s="61">
        <v>2.77</v>
      </c>
      <c r="X596" s="55">
        <f t="shared" si="142"/>
        <v>3.7146</v>
      </c>
      <c r="Y596" s="62">
        <v>0.9</v>
      </c>
      <c r="Z596" s="57">
        <v>0.5</v>
      </c>
      <c r="AA596" s="64">
        <f t="shared" si="143"/>
        <v>21902.871894552</v>
      </c>
    </row>
    <row r="597" customHeight="1" spans="1:27">
      <c r="A597" s="59">
        <v>3158</v>
      </c>
      <c r="B597" s="65">
        <v>1.7</v>
      </c>
      <c r="C597" s="61">
        <v>2.2</v>
      </c>
      <c r="D597" s="61">
        <v>1</v>
      </c>
      <c r="E597" s="61">
        <v>0</v>
      </c>
      <c r="F597" s="52">
        <f t="shared" si="138"/>
        <v>11810.92</v>
      </c>
      <c r="G597" s="62">
        <v>2.05</v>
      </c>
      <c r="H597" s="61">
        <v>0.98</v>
      </c>
      <c r="I597" s="61">
        <v>2.77</v>
      </c>
      <c r="J597" s="55">
        <f t="shared" si="139"/>
        <v>3.7146</v>
      </c>
      <c r="K597" s="62">
        <v>0.9</v>
      </c>
      <c r="L597" s="57">
        <v>0.5</v>
      </c>
      <c r="M597" s="64">
        <f t="shared" si="140"/>
        <v>40472.69806602</v>
      </c>
      <c r="O597" s="59">
        <v>3158</v>
      </c>
      <c r="P597" s="65">
        <v>1.7</v>
      </c>
      <c r="Q597" s="61">
        <v>2.2</v>
      </c>
      <c r="R597" s="61">
        <v>1</v>
      </c>
      <c r="S597" s="61">
        <v>0</v>
      </c>
      <c r="T597" s="52">
        <f t="shared" si="141"/>
        <v>11810.92</v>
      </c>
      <c r="U597" s="62">
        <v>2.05</v>
      </c>
      <c r="V597" s="61">
        <v>0.98</v>
      </c>
      <c r="W597" s="61">
        <v>2.77</v>
      </c>
      <c r="X597" s="55">
        <f t="shared" si="142"/>
        <v>3.7146</v>
      </c>
      <c r="Y597" s="62">
        <v>0.9</v>
      </c>
      <c r="Z597" s="57">
        <v>0.5</v>
      </c>
      <c r="AA597" s="64">
        <f t="shared" si="143"/>
        <v>40472.69806602</v>
      </c>
    </row>
    <row r="598" customHeight="1" spans="1:27">
      <c r="A598" s="59">
        <v>3158</v>
      </c>
      <c r="B598" s="60">
        <v>0.59</v>
      </c>
      <c r="C598" s="61">
        <v>2.2</v>
      </c>
      <c r="D598" s="61">
        <v>1</v>
      </c>
      <c r="E598" s="61">
        <v>0</v>
      </c>
      <c r="F598" s="52">
        <f t="shared" si="138"/>
        <v>4099.084</v>
      </c>
      <c r="G598" s="62">
        <v>2.05</v>
      </c>
      <c r="H598" s="61">
        <v>0.98</v>
      </c>
      <c r="I598" s="61">
        <v>2.77</v>
      </c>
      <c r="J598" s="55">
        <f t="shared" si="139"/>
        <v>3.7146</v>
      </c>
      <c r="K598" s="62">
        <v>0.9</v>
      </c>
      <c r="L598" s="57">
        <v>0.5</v>
      </c>
      <c r="M598" s="64">
        <f t="shared" si="140"/>
        <v>14046.406975854</v>
      </c>
      <c r="O598" s="59">
        <v>3158</v>
      </c>
      <c r="P598" s="60">
        <v>0.59</v>
      </c>
      <c r="Q598" s="61">
        <v>2.2</v>
      </c>
      <c r="R598" s="61">
        <v>1</v>
      </c>
      <c r="S598" s="61">
        <v>0</v>
      </c>
      <c r="T598" s="52">
        <f t="shared" si="141"/>
        <v>4099.084</v>
      </c>
      <c r="U598" s="62">
        <v>2.05</v>
      </c>
      <c r="V598" s="61">
        <v>0.98</v>
      </c>
      <c r="W598" s="61">
        <v>2.77</v>
      </c>
      <c r="X598" s="55">
        <f t="shared" si="142"/>
        <v>3.7146</v>
      </c>
      <c r="Y598" s="62">
        <v>0.9</v>
      </c>
      <c r="Z598" s="57">
        <v>0.5</v>
      </c>
      <c r="AA598" s="64">
        <f t="shared" si="143"/>
        <v>14046.406975854</v>
      </c>
    </row>
    <row r="599" customHeight="1" spans="1:27">
      <c r="A599" s="59">
        <v>3158</v>
      </c>
      <c r="B599" s="51">
        <v>3.27</v>
      </c>
      <c r="C599" s="61">
        <v>1</v>
      </c>
      <c r="D599" s="61">
        <v>1</v>
      </c>
      <c r="E599" s="61">
        <v>0</v>
      </c>
      <c r="F599" s="52">
        <f t="shared" si="138"/>
        <v>10326.66</v>
      </c>
      <c r="G599" s="62">
        <v>1.75</v>
      </c>
      <c r="H599" s="61">
        <v>0.98</v>
      </c>
      <c r="I599" s="61">
        <v>2.77</v>
      </c>
      <c r="J599" s="55">
        <f t="shared" si="139"/>
        <v>3.7146</v>
      </c>
      <c r="K599" s="62">
        <v>0.9</v>
      </c>
      <c r="L599" s="57">
        <v>0.5</v>
      </c>
      <c r="M599" s="64">
        <f t="shared" si="140"/>
        <v>30208.03634835</v>
      </c>
      <c r="O599" s="59">
        <v>3158</v>
      </c>
      <c r="P599" s="51">
        <v>3.27</v>
      </c>
      <c r="Q599" s="61">
        <v>1</v>
      </c>
      <c r="R599" s="61">
        <v>1</v>
      </c>
      <c r="S599" s="61">
        <v>0</v>
      </c>
      <c r="T599" s="52">
        <f t="shared" si="141"/>
        <v>10326.66</v>
      </c>
      <c r="U599" s="62">
        <v>1.75</v>
      </c>
      <c r="V599" s="61">
        <v>0.98</v>
      </c>
      <c r="W599" s="61">
        <v>2.77</v>
      </c>
      <c r="X599" s="55">
        <f t="shared" si="142"/>
        <v>3.7146</v>
      </c>
      <c r="Y599" s="62">
        <v>0.9</v>
      </c>
      <c r="Z599" s="57">
        <v>0.5</v>
      </c>
      <c r="AA599" s="64">
        <f t="shared" si="143"/>
        <v>30208.03634835</v>
      </c>
    </row>
    <row r="600" customHeight="1" spans="1:27">
      <c r="A600" s="67">
        <f>SUM(M587:M599)</f>
        <v>324641.503990134</v>
      </c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9"/>
      <c r="O600" s="67">
        <f>SUM(AA587:AA599)</f>
        <v>324641.503990134</v>
      </c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9"/>
    </row>
    <row r="601" customHeight="1" spans="1:27">
      <c r="A601" s="67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9"/>
      <c r="O601" s="67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9"/>
    </row>
    <row r="602" customHeight="1" spans="1:27">
      <c r="A602" s="70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2"/>
      <c r="O602" s="70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2"/>
    </row>
    <row r="603" customHeight="1" spans="1:27">
      <c r="A603" s="35" t="s">
        <v>41</v>
      </c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7"/>
      <c r="O603" s="35" t="s">
        <v>41</v>
      </c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7"/>
    </row>
    <row r="604" customHeight="1" spans="1:27">
      <c r="A604" s="38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40"/>
      <c r="O604" s="38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  <c r="AA604" s="40"/>
    </row>
    <row r="605" customHeight="1" spans="1:27">
      <c r="A605" s="41" t="s">
        <v>10</v>
      </c>
      <c r="B605" s="42"/>
      <c r="C605" s="42"/>
      <c r="D605" s="42"/>
      <c r="E605" s="42"/>
      <c r="F605" s="43"/>
      <c r="G605" s="44" t="s">
        <v>11</v>
      </c>
      <c r="H605" s="45"/>
      <c r="I605" s="45"/>
      <c r="J605" s="46"/>
      <c r="K605" s="47" t="s">
        <v>12</v>
      </c>
      <c r="L605" s="48"/>
      <c r="M605" s="49" t="s">
        <v>13</v>
      </c>
      <c r="O605" s="41" t="s">
        <v>10</v>
      </c>
      <c r="P605" s="42"/>
      <c r="Q605" s="42"/>
      <c r="R605" s="42"/>
      <c r="S605" s="42"/>
      <c r="T605" s="43"/>
      <c r="U605" s="44" t="s">
        <v>11</v>
      </c>
      <c r="V605" s="45"/>
      <c r="W605" s="45"/>
      <c r="X605" s="46"/>
      <c r="Y605" s="47" t="s">
        <v>12</v>
      </c>
      <c r="Z605" s="48"/>
      <c r="AA605" s="49" t="s">
        <v>13</v>
      </c>
    </row>
    <row r="606" customHeight="1" spans="1:27">
      <c r="A606" s="50" t="s">
        <v>14</v>
      </c>
      <c r="B606" s="51" t="s">
        <v>15</v>
      </c>
      <c r="C606" s="51" t="s">
        <v>16</v>
      </c>
      <c r="D606" s="51" t="s">
        <v>17</v>
      </c>
      <c r="E606" s="51" t="s">
        <v>18</v>
      </c>
      <c r="F606" s="52" t="s">
        <v>10</v>
      </c>
      <c r="G606" s="53" t="s">
        <v>19</v>
      </c>
      <c r="H606" s="54" t="s">
        <v>20</v>
      </c>
      <c r="I606" s="54" t="s">
        <v>21</v>
      </c>
      <c r="J606" s="55" t="s">
        <v>22</v>
      </c>
      <c r="K606" s="56" t="s">
        <v>23</v>
      </c>
      <c r="L606" s="57" t="s">
        <v>24</v>
      </c>
      <c r="M606" s="58"/>
      <c r="O606" s="50" t="s">
        <v>14</v>
      </c>
      <c r="P606" s="51" t="s">
        <v>15</v>
      </c>
      <c r="Q606" s="51" t="s">
        <v>16</v>
      </c>
      <c r="R606" s="51" t="s">
        <v>17</v>
      </c>
      <c r="S606" s="51" t="s">
        <v>18</v>
      </c>
      <c r="T606" s="52" t="s">
        <v>10</v>
      </c>
      <c r="U606" s="53" t="s">
        <v>19</v>
      </c>
      <c r="V606" s="54" t="s">
        <v>20</v>
      </c>
      <c r="W606" s="54" t="s">
        <v>21</v>
      </c>
      <c r="X606" s="55" t="s">
        <v>22</v>
      </c>
      <c r="Y606" s="56" t="s">
        <v>23</v>
      </c>
      <c r="Z606" s="57" t="s">
        <v>24</v>
      </c>
      <c r="AA606" s="58"/>
    </row>
    <row r="607" customHeight="1" spans="1:27">
      <c r="A607" s="66">
        <v>2158</v>
      </c>
      <c r="B607" s="61">
        <v>0.91</v>
      </c>
      <c r="C607" s="61">
        <v>1</v>
      </c>
      <c r="D607" s="61">
        <v>1</v>
      </c>
      <c r="E607" s="61">
        <v>0</v>
      </c>
      <c r="F607" s="52">
        <f t="shared" ref="F607:F629" si="144">A607*B607*C607*D607+E607</f>
        <v>1963.78</v>
      </c>
      <c r="G607" s="62">
        <v>1.7</v>
      </c>
      <c r="H607" s="61">
        <v>0.93</v>
      </c>
      <c r="I607" s="61">
        <v>2.05</v>
      </c>
      <c r="J607" s="55">
        <f t="shared" ref="J607:J629" si="145">H607*I607+1</f>
        <v>2.9065</v>
      </c>
      <c r="K607" s="62">
        <v>1</v>
      </c>
      <c r="L607" s="57">
        <v>0.5</v>
      </c>
      <c r="M607" s="64">
        <f t="shared" ref="M607:M629" si="146">F607*G607*J607*K607*L607</f>
        <v>4851.5675845</v>
      </c>
      <c r="O607" s="66">
        <v>2158</v>
      </c>
      <c r="P607" s="61">
        <v>0.91</v>
      </c>
      <c r="Q607" s="61">
        <v>1</v>
      </c>
      <c r="R607" s="61">
        <v>1</v>
      </c>
      <c r="S607" s="61">
        <v>0</v>
      </c>
      <c r="T607" s="52">
        <f t="shared" ref="T607:T628" si="147">O607*P607*Q607*R607+S607</f>
        <v>1963.78</v>
      </c>
      <c r="U607" s="62">
        <v>1.7</v>
      </c>
      <c r="V607" s="61">
        <v>0.93</v>
      </c>
      <c r="W607" s="61">
        <v>2.05</v>
      </c>
      <c r="X607" s="55">
        <f t="shared" ref="X607:X628" si="148">V607*W607+1</f>
        <v>2.9065</v>
      </c>
      <c r="Y607" s="62">
        <v>1</v>
      </c>
      <c r="Z607" s="57">
        <v>0.5</v>
      </c>
      <c r="AA607" s="64">
        <f t="shared" ref="AA607:AA628" si="149">T607*U607*X607*Y607*Z607</f>
        <v>4851.5675845</v>
      </c>
    </row>
    <row r="608" customHeight="1" spans="1:27">
      <c r="A608" s="66">
        <v>2158</v>
      </c>
      <c r="B608" s="61">
        <v>10.67</v>
      </c>
      <c r="C608" s="61">
        <v>1</v>
      </c>
      <c r="D608" s="61">
        <v>1</v>
      </c>
      <c r="E608" s="61">
        <v>0</v>
      </c>
      <c r="F608" s="52">
        <f t="shared" si="144"/>
        <v>23025.86</v>
      </c>
      <c r="G608" s="62">
        <v>1.7</v>
      </c>
      <c r="H608" s="61">
        <v>0.93</v>
      </c>
      <c r="I608" s="61">
        <v>2.05</v>
      </c>
      <c r="J608" s="55">
        <f t="shared" si="145"/>
        <v>2.9065</v>
      </c>
      <c r="K608" s="62">
        <v>1</v>
      </c>
      <c r="L608" s="57">
        <v>0.5</v>
      </c>
      <c r="M608" s="64">
        <f t="shared" si="146"/>
        <v>56885.9627765</v>
      </c>
      <c r="O608" s="66">
        <v>2158</v>
      </c>
      <c r="P608" s="61">
        <v>10.67</v>
      </c>
      <c r="Q608" s="61">
        <v>1</v>
      </c>
      <c r="R608" s="61">
        <v>1</v>
      </c>
      <c r="S608" s="61">
        <v>0</v>
      </c>
      <c r="T608" s="52">
        <f t="shared" si="147"/>
        <v>23025.86</v>
      </c>
      <c r="U608" s="62">
        <v>1.7</v>
      </c>
      <c r="V608" s="61">
        <v>0.93</v>
      </c>
      <c r="W608" s="61">
        <v>2.05</v>
      </c>
      <c r="X608" s="55">
        <f t="shared" si="148"/>
        <v>2.9065</v>
      </c>
      <c r="Y608" s="62">
        <v>1</v>
      </c>
      <c r="Z608" s="57">
        <v>0.5</v>
      </c>
      <c r="AA608" s="64">
        <f t="shared" si="149"/>
        <v>56885.9627765</v>
      </c>
    </row>
    <row r="609" customHeight="1" spans="1:27">
      <c r="A609" s="66">
        <v>2158</v>
      </c>
      <c r="B609" s="61">
        <v>2.16</v>
      </c>
      <c r="C609" s="61">
        <v>1</v>
      </c>
      <c r="D609" s="61">
        <v>1</v>
      </c>
      <c r="E609" s="61">
        <v>2624</v>
      </c>
      <c r="F609" s="52">
        <f t="shared" si="144"/>
        <v>7285.28</v>
      </c>
      <c r="G609" s="62">
        <v>1.7</v>
      </c>
      <c r="H609" s="61">
        <v>0.93</v>
      </c>
      <c r="I609" s="61">
        <v>2.05</v>
      </c>
      <c r="J609" s="55">
        <f t="shared" si="145"/>
        <v>2.9065</v>
      </c>
      <c r="K609" s="62">
        <v>1.275</v>
      </c>
      <c r="L609" s="57">
        <v>0.5</v>
      </c>
      <c r="M609" s="64">
        <f t="shared" si="146"/>
        <v>22948.0446243</v>
      </c>
      <c r="O609" s="66">
        <v>2158</v>
      </c>
      <c r="P609" s="61">
        <v>2.16</v>
      </c>
      <c r="Q609" s="61">
        <v>1</v>
      </c>
      <c r="R609" s="61">
        <v>1</v>
      </c>
      <c r="S609" s="61">
        <v>2624</v>
      </c>
      <c r="T609" s="52">
        <f t="shared" si="147"/>
        <v>7285.28</v>
      </c>
      <c r="U609" s="62">
        <v>1.7</v>
      </c>
      <c r="V609" s="61">
        <v>0.93</v>
      </c>
      <c r="W609" s="61">
        <v>2.05</v>
      </c>
      <c r="X609" s="55">
        <f t="shared" si="148"/>
        <v>2.9065</v>
      </c>
      <c r="Y609" s="62">
        <v>1.275</v>
      </c>
      <c r="Z609" s="57">
        <v>0.5</v>
      </c>
      <c r="AA609" s="64">
        <f t="shared" si="149"/>
        <v>22948.0446243</v>
      </c>
    </row>
    <row r="610" customHeight="1" spans="1:27">
      <c r="A610" s="66">
        <v>2158</v>
      </c>
      <c r="B610" s="61">
        <v>2.16</v>
      </c>
      <c r="C610" s="61">
        <v>1</v>
      </c>
      <c r="D610" s="61">
        <v>1</v>
      </c>
      <c r="E610" s="61">
        <v>2624</v>
      </c>
      <c r="F610" s="52">
        <f t="shared" si="144"/>
        <v>7285.28</v>
      </c>
      <c r="G610" s="62">
        <v>1.7</v>
      </c>
      <c r="H610" s="61">
        <v>0.93</v>
      </c>
      <c r="I610" s="61">
        <v>2.05</v>
      </c>
      <c r="J610" s="55">
        <f t="shared" si="145"/>
        <v>2.9065</v>
      </c>
      <c r="K610" s="62">
        <v>1.275</v>
      </c>
      <c r="L610" s="57">
        <v>0.5</v>
      </c>
      <c r="M610" s="64">
        <f t="shared" si="146"/>
        <v>22948.0446243</v>
      </c>
      <c r="O610" s="66">
        <v>2158</v>
      </c>
      <c r="P610" s="61">
        <v>2.16</v>
      </c>
      <c r="Q610" s="61">
        <v>1</v>
      </c>
      <c r="R610" s="61">
        <v>1</v>
      </c>
      <c r="S610" s="61">
        <v>2624</v>
      </c>
      <c r="T610" s="52">
        <f t="shared" si="147"/>
        <v>7285.28</v>
      </c>
      <c r="U610" s="62">
        <v>1.7</v>
      </c>
      <c r="V610" s="61">
        <v>0.93</v>
      </c>
      <c r="W610" s="61">
        <v>2.05</v>
      </c>
      <c r="X610" s="55">
        <f t="shared" si="148"/>
        <v>2.9065</v>
      </c>
      <c r="Y610" s="62">
        <v>1.275</v>
      </c>
      <c r="Z610" s="57">
        <v>0.5</v>
      </c>
      <c r="AA610" s="64">
        <f t="shared" si="149"/>
        <v>22948.0446243</v>
      </c>
    </row>
    <row r="611" customHeight="1" spans="1:27">
      <c r="A611" s="66">
        <v>2158</v>
      </c>
      <c r="B611" s="61">
        <v>2.16</v>
      </c>
      <c r="C611" s="61">
        <v>1</v>
      </c>
      <c r="D611" s="61">
        <v>1</v>
      </c>
      <c r="E611" s="61">
        <v>2624</v>
      </c>
      <c r="F611" s="52">
        <f t="shared" si="144"/>
        <v>7285.28</v>
      </c>
      <c r="G611" s="62">
        <v>1.7</v>
      </c>
      <c r="H611" s="61">
        <v>0.93</v>
      </c>
      <c r="I611" s="61">
        <v>2.05</v>
      </c>
      <c r="J611" s="55">
        <f t="shared" si="145"/>
        <v>2.9065</v>
      </c>
      <c r="K611" s="62">
        <v>1.275</v>
      </c>
      <c r="L611" s="57">
        <v>0.5</v>
      </c>
      <c r="M611" s="64">
        <f t="shared" si="146"/>
        <v>22948.0446243</v>
      </c>
      <c r="O611" s="66">
        <v>2158</v>
      </c>
      <c r="P611" s="61">
        <v>2.16</v>
      </c>
      <c r="Q611" s="61">
        <v>1</v>
      </c>
      <c r="R611" s="61">
        <v>1</v>
      </c>
      <c r="S611" s="61">
        <v>2624</v>
      </c>
      <c r="T611" s="52">
        <f t="shared" si="147"/>
        <v>7285.28</v>
      </c>
      <c r="U611" s="62">
        <v>1.7</v>
      </c>
      <c r="V611" s="61">
        <v>0.93</v>
      </c>
      <c r="W611" s="61">
        <v>2.05</v>
      </c>
      <c r="X611" s="55">
        <f t="shared" si="148"/>
        <v>2.9065</v>
      </c>
      <c r="Y611" s="62">
        <v>1.275</v>
      </c>
      <c r="Z611" s="57">
        <v>0.5</v>
      </c>
      <c r="AA611" s="64">
        <f t="shared" si="149"/>
        <v>22948.0446243</v>
      </c>
    </row>
    <row r="612" customHeight="1" spans="1:27">
      <c r="A612" s="66">
        <v>2158</v>
      </c>
      <c r="B612" s="61">
        <v>2.16</v>
      </c>
      <c r="C612" s="61">
        <v>1</v>
      </c>
      <c r="D612" s="61">
        <v>1</v>
      </c>
      <c r="E612" s="61">
        <v>2624</v>
      </c>
      <c r="F612" s="52">
        <f t="shared" si="144"/>
        <v>7285.28</v>
      </c>
      <c r="G612" s="62">
        <v>1.7</v>
      </c>
      <c r="H612" s="61">
        <v>0.93</v>
      </c>
      <c r="I612" s="61">
        <v>2.05</v>
      </c>
      <c r="J612" s="55">
        <f t="shared" si="145"/>
        <v>2.9065</v>
      </c>
      <c r="K612" s="62">
        <v>1.275</v>
      </c>
      <c r="L612" s="57">
        <v>0.5</v>
      </c>
      <c r="M612" s="64">
        <f t="shared" si="146"/>
        <v>22948.0446243</v>
      </c>
      <c r="O612" s="66">
        <v>2158</v>
      </c>
      <c r="P612" s="61">
        <v>2.16</v>
      </c>
      <c r="Q612" s="61">
        <v>1</v>
      </c>
      <c r="R612" s="61">
        <v>1</v>
      </c>
      <c r="S612" s="61">
        <v>2624</v>
      </c>
      <c r="T612" s="52">
        <f t="shared" si="147"/>
        <v>7285.28</v>
      </c>
      <c r="U612" s="62">
        <v>1.7</v>
      </c>
      <c r="V612" s="61">
        <v>0.93</v>
      </c>
      <c r="W612" s="61">
        <v>2.05</v>
      </c>
      <c r="X612" s="55">
        <f t="shared" si="148"/>
        <v>2.9065</v>
      </c>
      <c r="Y612" s="62">
        <v>1.275</v>
      </c>
      <c r="Z612" s="57">
        <v>0.5</v>
      </c>
      <c r="AA612" s="64">
        <f t="shared" si="149"/>
        <v>22948.0446243</v>
      </c>
    </row>
    <row r="613" customHeight="1" spans="1:27">
      <c r="A613" s="66">
        <v>2158</v>
      </c>
      <c r="B613" s="61">
        <v>2.16</v>
      </c>
      <c r="C613" s="61">
        <v>1</v>
      </c>
      <c r="D613" s="61">
        <v>1</v>
      </c>
      <c r="E613" s="61">
        <v>2624</v>
      </c>
      <c r="F613" s="52">
        <f t="shared" si="144"/>
        <v>7285.28</v>
      </c>
      <c r="G613" s="62">
        <v>1.7</v>
      </c>
      <c r="H613" s="61">
        <v>0.93</v>
      </c>
      <c r="I613" s="61">
        <v>2.05</v>
      </c>
      <c r="J613" s="55">
        <f t="shared" si="145"/>
        <v>2.9065</v>
      </c>
      <c r="K613" s="62">
        <v>1.275</v>
      </c>
      <c r="L613" s="57">
        <v>0.5</v>
      </c>
      <c r="M613" s="64">
        <f t="shared" si="146"/>
        <v>22948.0446243</v>
      </c>
      <c r="O613" s="66">
        <v>2158</v>
      </c>
      <c r="P613" s="61">
        <v>2.16</v>
      </c>
      <c r="Q613" s="61">
        <v>1</v>
      </c>
      <c r="R613" s="61">
        <v>1</v>
      </c>
      <c r="S613" s="61">
        <v>2624</v>
      </c>
      <c r="T613" s="52">
        <f t="shared" si="147"/>
        <v>7285.28</v>
      </c>
      <c r="U613" s="62">
        <v>1.7</v>
      </c>
      <c r="V613" s="61">
        <v>0.93</v>
      </c>
      <c r="W613" s="61">
        <v>2.05</v>
      </c>
      <c r="X613" s="55">
        <f t="shared" si="148"/>
        <v>2.9065</v>
      </c>
      <c r="Y613" s="62">
        <v>1.275</v>
      </c>
      <c r="Z613" s="57">
        <v>0.5</v>
      </c>
      <c r="AA613" s="64">
        <f t="shared" si="149"/>
        <v>22948.0446243</v>
      </c>
    </row>
    <row r="614" customHeight="1" spans="1:27">
      <c r="A614" s="66">
        <v>2158</v>
      </c>
      <c r="B614" s="61">
        <v>2.16</v>
      </c>
      <c r="C614" s="61">
        <v>1</v>
      </c>
      <c r="D614" s="61">
        <v>1</v>
      </c>
      <c r="E614" s="61">
        <v>2624</v>
      </c>
      <c r="F614" s="52">
        <f t="shared" si="144"/>
        <v>7285.28</v>
      </c>
      <c r="G614" s="62">
        <v>1.7</v>
      </c>
      <c r="H614" s="61">
        <v>0.93</v>
      </c>
      <c r="I614" s="61">
        <v>2.05</v>
      </c>
      <c r="J614" s="55">
        <f t="shared" si="145"/>
        <v>2.9065</v>
      </c>
      <c r="K614" s="62">
        <v>1.275</v>
      </c>
      <c r="L614" s="57">
        <v>0.5</v>
      </c>
      <c r="M614" s="64">
        <f t="shared" si="146"/>
        <v>22948.0446243</v>
      </c>
      <c r="O614" s="66">
        <v>2158</v>
      </c>
      <c r="P614" s="61">
        <v>2.16</v>
      </c>
      <c r="Q614" s="61">
        <v>1</v>
      </c>
      <c r="R614" s="61">
        <v>1</v>
      </c>
      <c r="S614" s="61">
        <v>2624</v>
      </c>
      <c r="T614" s="52">
        <f t="shared" si="147"/>
        <v>7285.28</v>
      </c>
      <c r="U614" s="62">
        <v>1.7</v>
      </c>
      <c r="V614" s="61">
        <v>0.93</v>
      </c>
      <c r="W614" s="61">
        <v>2.05</v>
      </c>
      <c r="X614" s="55">
        <f t="shared" si="148"/>
        <v>2.9065</v>
      </c>
      <c r="Y614" s="62">
        <v>1.275</v>
      </c>
      <c r="Z614" s="57">
        <v>0.5</v>
      </c>
      <c r="AA614" s="64">
        <f t="shared" si="149"/>
        <v>22948.0446243</v>
      </c>
    </row>
    <row r="615" customHeight="1" spans="1:27">
      <c r="A615" s="66">
        <v>2158</v>
      </c>
      <c r="B615" s="61">
        <v>2.16</v>
      </c>
      <c r="C615" s="61">
        <v>1</v>
      </c>
      <c r="D615" s="61">
        <v>1</v>
      </c>
      <c r="E615" s="61">
        <v>2624</v>
      </c>
      <c r="F615" s="52">
        <f t="shared" si="144"/>
        <v>7285.28</v>
      </c>
      <c r="G615" s="62">
        <v>1.7</v>
      </c>
      <c r="H615" s="61">
        <v>0.93</v>
      </c>
      <c r="I615" s="61">
        <v>2.05</v>
      </c>
      <c r="J615" s="55">
        <f t="shared" si="145"/>
        <v>2.9065</v>
      </c>
      <c r="K615" s="62">
        <v>1.275</v>
      </c>
      <c r="L615" s="57">
        <v>0.5</v>
      </c>
      <c r="M615" s="64">
        <f t="shared" si="146"/>
        <v>22948.0446243</v>
      </c>
      <c r="O615" s="66">
        <v>2158</v>
      </c>
      <c r="P615" s="61">
        <v>2.16</v>
      </c>
      <c r="Q615" s="61">
        <v>1</v>
      </c>
      <c r="R615" s="61">
        <v>1</v>
      </c>
      <c r="S615" s="61">
        <v>2624</v>
      </c>
      <c r="T615" s="52">
        <f t="shared" si="147"/>
        <v>7285.28</v>
      </c>
      <c r="U615" s="62">
        <v>1.7</v>
      </c>
      <c r="V615" s="61">
        <v>0.93</v>
      </c>
      <c r="W615" s="61">
        <v>2.05</v>
      </c>
      <c r="X615" s="55">
        <f t="shared" si="148"/>
        <v>2.9065</v>
      </c>
      <c r="Y615" s="62">
        <v>1.275</v>
      </c>
      <c r="Z615" s="57">
        <v>0.5</v>
      </c>
      <c r="AA615" s="64">
        <f t="shared" si="149"/>
        <v>22948.0446243</v>
      </c>
    </row>
    <row r="616" customHeight="1" spans="1:27">
      <c r="A616" s="66">
        <v>2158</v>
      </c>
      <c r="B616" s="61">
        <v>2.16</v>
      </c>
      <c r="C616" s="61">
        <v>1</v>
      </c>
      <c r="D616" s="61">
        <v>1</v>
      </c>
      <c r="E616" s="61">
        <v>0</v>
      </c>
      <c r="F616" s="52">
        <f t="shared" si="144"/>
        <v>4661.28</v>
      </c>
      <c r="G616" s="62">
        <v>1.7</v>
      </c>
      <c r="H616" s="61">
        <v>0.93</v>
      </c>
      <c r="I616" s="61">
        <v>2.05</v>
      </c>
      <c r="J616" s="55">
        <f t="shared" si="145"/>
        <v>2.9065</v>
      </c>
      <c r="K616" s="62">
        <v>1.275</v>
      </c>
      <c r="L616" s="57">
        <v>0.5</v>
      </c>
      <c r="M616" s="64">
        <f t="shared" si="146"/>
        <v>14682.6561843</v>
      </c>
      <c r="O616" s="66">
        <v>2158</v>
      </c>
      <c r="P616" s="61">
        <v>2.16</v>
      </c>
      <c r="Q616" s="61">
        <v>1</v>
      </c>
      <c r="R616" s="61">
        <v>1</v>
      </c>
      <c r="S616" s="61">
        <v>0</v>
      </c>
      <c r="T616" s="52">
        <f t="shared" si="147"/>
        <v>4661.28</v>
      </c>
      <c r="U616" s="62">
        <v>1.7</v>
      </c>
      <c r="V616" s="61">
        <v>0.93</v>
      </c>
      <c r="W616" s="61">
        <v>2.05</v>
      </c>
      <c r="X616" s="55">
        <f t="shared" si="148"/>
        <v>2.9065</v>
      </c>
      <c r="Y616" s="62">
        <v>1.275</v>
      </c>
      <c r="Z616" s="57">
        <v>0.5</v>
      </c>
      <c r="AA616" s="64">
        <f t="shared" si="149"/>
        <v>14682.6561843</v>
      </c>
    </row>
    <row r="617" customHeight="1" spans="1:27">
      <c r="A617" s="66">
        <v>2158</v>
      </c>
      <c r="B617" s="61">
        <v>2.16</v>
      </c>
      <c r="C617" s="61">
        <v>1</v>
      </c>
      <c r="D617" s="61">
        <v>1</v>
      </c>
      <c r="E617" s="61">
        <v>0</v>
      </c>
      <c r="F617" s="52">
        <f t="shared" si="144"/>
        <v>4661.28</v>
      </c>
      <c r="G617" s="62">
        <v>1.7</v>
      </c>
      <c r="H617" s="61">
        <v>0.93</v>
      </c>
      <c r="I617" s="61">
        <v>2.05</v>
      </c>
      <c r="J617" s="55">
        <f t="shared" si="145"/>
        <v>2.9065</v>
      </c>
      <c r="K617" s="62">
        <v>1.275</v>
      </c>
      <c r="L617" s="57">
        <v>0.5</v>
      </c>
      <c r="M617" s="64">
        <f t="shared" si="146"/>
        <v>14682.6561843</v>
      </c>
      <c r="O617" s="66">
        <v>2158</v>
      </c>
      <c r="P617" s="61">
        <v>2.16</v>
      </c>
      <c r="Q617" s="61">
        <v>1</v>
      </c>
      <c r="R617" s="61">
        <v>1</v>
      </c>
      <c r="S617" s="61">
        <v>0</v>
      </c>
      <c r="T617" s="52">
        <f t="shared" si="147"/>
        <v>4661.28</v>
      </c>
      <c r="U617" s="62">
        <v>1.7</v>
      </c>
      <c r="V617" s="61">
        <v>0.93</v>
      </c>
      <c r="W617" s="61">
        <v>2.05</v>
      </c>
      <c r="X617" s="55">
        <f t="shared" si="148"/>
        <v>2.9065</v>
      </c>
      <c r="Y617" s="62">
        <v>1.275</v>
      </c>
      <c r="Z617" s="57">
        <v>0.5</v>
      </c>
      <c r="AA617" s="64">
        <f t="shared" si="149"/>
        <v>14682.6561843</v>
      </c>
    </row>
    <row r="618" customHeight="1" spans="1:27">
      <c r="A618" s="66">
        <v>2158</v>
      </c>
      <c r="B618" s="61">
        <v>2.16</v>
      </c>
      <c r="C618" s="61">
        <v>1</v>
      </c>
      <c r="D618" s="61">
        <v>1</v>
      </c>
      <c r="E618" s="61">
        <v>0</v>
      </c>
      <c r="F618" s="52">
        <f t="shared" si="144"/>
        <v>4661.28</v>
      </c>
      <c r="G618" s="62">
        <v>1.7</v>
      </c>
      <c r="H618" s="61">
        <v>0.93</v>
      </c>
      <c r="I618" s="61">
        <v>2.05</v>
      </c>
      <c r="J618" s="55">
        <f t="shared" si="145"/>
        <v>2.9065</v>
      </c>
      <c r="K618" s="62">
        <v>1.275</v>
      </c>
      <c r="L618" s="57">
        <v>0.5</v>
      </c>
      <c r="M618" s="64">
        <f t="shared" si="146"/>
        <v>14682.6561843</v>
      </c>
      <c r="O618" s="66">
        <v>2158</v>
      </c>
      <c r="P618" s="61">
        <v>2.16</v>
      </c>
      <c r="Q618" s="61">
        <v>1</v>
      </c>
      <c r="R618" s="61">
        <v>1</v>
      </c>
      <c r="S618" s="61">
        <v>0</v>
      </c>
      <c r="T618" s="52">
        <f t="shared" si="147"/>
        <v>4661.28</v>
      </c>
      <c r="U618" s="62">
        <v>1.7</v>
      </c>
      <c r="V618" s="61">
        <v>0.93</v>
      </c>
      <c r="W618" s="61">
        <v>2.05</v>
      </c>
      <c r="X618" s="55">
        <f t="shared" si="148"/>
        <v>2.9065</v>
      </c>
      <c r="Y618" s="62">
        <v>1.275</v>
      </c>
      <c r="Z618" s="57">
        <v>0.5</v>
      </c>
      <c r="AA618" s="64">
        <f t="shared" si="149"/>
        <v>14682.6561843</v>
      </c>
    </row>
    <row r="619" customHeight="1" spans="1:27">
      <c r="A619" s="66">
        <v>2158</v>
      </c>
      <c r="B619" s="61">
        <v>2.16</v>
      </c>
      <c r="C619" s="61">
        <v>1</v>
      </c>
      <c r="D619" s="61">
        <v>1</v>
      </c>
      <c r="E619" s="61">
        <v>0</v>
      </c>
      <c r="F619" s="52">
        <f t="shared" si="144"/>
        <v>4661.28</v>
      </c>
      <c r="G619" s="62">
        <v>1.7</v>
      </c>
      <c r="H619" s="61">
        <v>0.93</v>
      </c>
      <c r="I619" s="61">
        <v>2.05</v>
      </c>
      <c r="J619" s="55">
        <f t="shared" si="145"/>
        <v>2.9065</v>
      </c>
      <c r="K619" s="62">
        <v>1.075</v>
      </c>
      <c r="L619" s="57">
        <v>0.5</v>
      </c>
      <c r="M619" s="64">
        <f t="shared" si="146"/>
        <v>12379.4944299</v>
      </c>
      <c r="O619" s="66">
        <v>2158</v>
      </c>
      <c r="P619" s="61">
        <v>2.16</v>
      </c>
      <c r="Q619" s="61">
        <v>1</v>
      </c>
      <c r="R619" s="61">
        <v>1</v>
      </c>
      <c r="S619" s="61">
        <v>0</v>
      </c>
      <c r="T619" s="52">
        <f t="shared" si="147"/>
        <v>4661.28</v>
      </c>
      <c r="U619" s="62">
        <v>1.7</v>
      </c>
      <c r="V619" s="61">
        <v>0.93</v>
      </c>
      <c r="W619" s="61">
        <v>2.05</v>
      </c>
      <c r="X619" s="55">
        <f t="shared" si="148"/>
        <v>2.9065</v>
      </c>
      <c r="Y619" s="62">
        <v>1.075</v>
      </c>
      <c r="Z619" s="57">
        <v>0.5</v>
      </c>
      <c r="AA619" s="64">
        <f t="shared" si="149"/>
        <v>12379.4944299</v>
      </c>
    </row>
    <row r="620" customHeight="1" spans="1:27">
      <c r="A620" s="66">
        <v>2158</v>
      </c>
      <c r="B620" s="61">
        <v>2.16</v>
      </c>
      <c r="C620" s="61">
        <v>1</v>
      </c>
      <c r="D620" s="61">
        <v>1</v>
      </c>
      <c r="E620" s="61">
        <v>0</v>
      </c>
      <c r="F620" s="52">
        <f t="shared" si="144"/>
        <v>4661.28</v>
      </c>
      <c r="G620" s="62">
        <v>1.7</v>
      </c>
      <c r="H620" s="61">
        <v>0.93</v>
      </c>
      <c r="I620" s="61">
        <v>2.05</v>
      </c>
      <c r="J620" s="55">
        <f t="shared" si="145"/>
        <v>2.9065</v>
      </c>
      <c r="K620" s="62">
        <v>1.075</v>
      </c>
      <c r="L620" s="57">
        <v>0.5</v>
      </c>
      <c r="M620" s="64">
        <f t="shared" si="146"/>
        <v>12379.4944299</v>
      </c>
      <c r="O620" s="66">
        <v>2158</v>
      </c>
      <c r="P620" s="61">
        <v>2.16</v>
      </c>
      <c r="Q620" s="61">
        <v>1</v>
      </c>
      <c r="R620" s="61">
        <v>1</v>
      </c>
      <c r="S620" s="61">
        <v>0</v>
      </c>
      <c r="T620" s="52">
        <f t="shared" si="147"/>
        <v>4661.28</v>
      </c>
      <c r="U620" s="62">
        <v>1.7</v>
      </c>
      <c r="V620" s="61">
        <v>0.93</v>
      </c>
      <c r="W620" s="61">
        <v>2.05</v>
      </c>
      <c r="X620" s="55">
        <f t="shared" si="148"/>
        <v>2.9065</v>
      </c>
      <c r="Y620" s="62">
        <v>1.075</v>
      </c>
      <c r="Z620" s="57">
        <v>0.5</v>
      </c>
      <c r="AA620" s="64">
        <f t="shared" si="149"/>
        <v>12379.4944299</v>
      </c>
    </row>
    <row r="621" customHeight="1" spans="1:27">
      <c r="A621" s="66">
        <v>2158</v>
      </c>
      <c r="B621" s="61">
        <v>2.16</v>
      </c>
      <c r="C621" s="61">
        <v>1</v>
      </c>
      <c r="D621" s="61">
        <v>1</v>
      </c>
      <c r="E621" s="61">
        <v>0</v>
      </c>
      <c r="F621" s="52">
        <f t="shared" si="144"/>
        <v>4661.28</v>
      </c>
      <c r="G621" s="62">
        <v>1.7</v>
      </c>
      <c r="H621" s="61">
        <v>0.93</v>
      </c>
      <c r="I621" s="61">
        <v>2.05</v>
      </c>
      <c r="J621" s="55">
        <f t="shared" si="145"/>
        <v>2.9065</v>
      </c>
      <c r="K621" s="62">
        <v>1.075</v>
      </c>
      <c r="L621" s="57">
        <v>0.5</v>
      </c>
      <c r="M621" s="64">
        <f t="shared" si="146"/>
        <v>12379.4944299</v>
      </c>
      <c r="O621" s="66">
        <v>2158</v>
      </c>
      <c r="P621" s="61">
        <v>2.16</v>
      </c>
      <c r="Q621" s="61">
        <v>1</v>
      </c>
      <c r="R621" s="61">
        <v>1</v>
      </c>
      <c r="S621" s="61">
        <v>0</v>
      </c>
      <c r="T621" s="52">
        <f t="shared" si="147"/>
        <v>4661.28</v>
      </c>
      <c r="U621" s="62">
        <v>1.7</v>
      </c>
      <c r="V621" s="61">
        <v>0.93</v>
      </c>
      <c r="W621" s="61">
        <v>2.05</v>
      </c>
      <c r="X621" s="55">
        <f t="shared" si="148"/>
        <v>2.9065</v>
      </c>
      <c r="Y621" s="62">
        <v>1.075</v>
      </c>
      <c r="Z621" s="57">
        <v>0.5</v>
      </c>
      <c r="AA621" s="64">
        <f t="shared" si="149"/>
        <v>12379.4944299</v>
      </c>
    </row>
    <row r="622" customHeight="1" spans="1:27">
      <c r="A622" s="66">
        <v>2158</v>
      </c>
      <c r="B622" s="61">
        <v>2.16</v>
      </c>
      <c r="C622" s="61">
        <v>1</v>
      </c>
      <c r="D622" s="61">
        <v>1</v>
      </c>
      <c r="E622" s="61">
        <v>0</v>
      </c>
      <c r="F622" s="52">
        <f t="shared" si="144"/>
        <v>4661.28</v>
      </c>
      <c r="G622" s="62">
        <v>1.7</v>
      </c>
      <c r="H622" s="61">
        <v>0.93</v>
      </c>
      <c r="I622" s="61">
        <v>2.05</v>
      </c>
      <c r="J622" s="55">
        <f t="shared" si="145"/>
        <v>2.9065</v>
      </c>
      <c r="K622" s="62">
        <v>1.075</v>
      </c>
      <c r="L622" s="57">
        <v>0.5</v>
      </c>
      <c r="M622" s="64">
        <f t="shared" si="146"/>
        <v>12379.4944299</v>
      </c>
      <c r="O622" s="66">
        <v>2158</v>
      </c>
      <c r="P622" s="61">
        <v>2.16</v>
      </c>
      <c r="Q622" s="61">
        <v>1</v>
      </c>
      <c r="R622" s="61">
        <v>1</v>
      </c>
      <c r="S622" s="61">
        <v>0</v>
      </c>
      <c r="T622" s="52">
        <f t="shared" si="147"/>
        <v>4661.28</v>
      </c>
      <c r="U622" s="62">
        <v>1.7</v>
      </c>
      <c r="V622" s="61">
        <v>0.93</v>
      </c>
      <c r="W622" s="61">
        <v>2.05</v>
      </c>
      <c r="X622" s="55">
        <f t="shared" si="148"/>
        <v>2.9065</v>
      </c>
      <c r="Y622" s="62">
        <v>1.075</v>
      </c>
      <c r="Z622" s="57">
        <v>0.5</v>
      </c>
      <c r="AA622" s="64">
        <f t="shared" si="149"/>
        <v>12379.4944299</v>
      </c>
    </row>
    <row r="623" customHeight="1" spans="1:27">
      <c r="A623" s="66">
        <v>2158</v>
      </c>
      <c r="B623" s="61">
        <v>2.16</v>
      </c>
      <c r="C623" s="61">
        <v>1</v>
      </c>
      <c r="D623" s="61">
        <v>1</v>
      </c>
      <c r="E623" s="61">
        <v>0</v>
      </c>
      <c r="F623" s="52">
        <f t="shared" si="144"/>
        <v>4661.28</v>
      </c>
      <c r="G623" s="62">
        <v>1.7</v>
      </c>
      <c r="H623" s="61">
        <v>0.93</v>
      </c>
      <c r="I623" s="61">
        <v>2.05</v>
      </c>
      <c r="J623" s="55">
        <f t="shared" si="145"/>
        <v>2.9065</v>
      </c>
      <c r="K623" s="62">
        <v>1.075</v>
      </c>
      <c r="L623" s="57">
        <v>0.5</v>
      </c>
      <c r="M623" s="64">
        <f t="shared" si="146"/>
        <v>12379.4944299</v>
      </c>
      <c r="O623" s="66">
        <v>2158</v>
      </c>
      <c r="P623" s="61">
        <v>2.16</v>
      </c>
      <c r="Q623" s="61">
        <v>1</v>
      </c>
      <c r="R623" s="61">
        <v>1</v>
      </c>
      <c r="S623" s="61">
        <v>0</v>
      </c>
      <c r="T623" s="52">
        <f t="shared" si="147"/>
        <v>4661.28</v>
      </c>
      <c r="U623" s="62">
        <v>1.7</v>
      </c>
      <c r="V623" s="61">
        <v>0.93</v>
      </c>
      <c r="W623" s="61">
        <v>2.05</v>
      </c>
      <c r="X623" s="55">
        <f t="shared" si="148"/>
        <v>2.9065</v>
      </c>
      <c r="Y623" s="62">
        <v>1.075</v>
      </c>
      <c r="Z623" s="57">
        <v>0.5</v>
      </c>
      <c r="AA623" s="64">
        <f t="shared" si="149"/>
        <v>12379.4944299</v>
      </c>
    </row>
    <row r="624" customHeight="1" spans="1:27">
      <c r="A624" s="66">
        <v>2158</v>
      </c>
      <c r="B624" s="61">
        <v>2.16</v>
      </c>
      <c r="C624" s="61">
        <v>1</v>
      </c>
      <c r="D624" s="61">
        <v>1</v>
      </c>
      <c r="E624" s="61">
        <v>0</v>
      </c>
      <c r="F624" s="52">
        <f t="shared" si="144"/>
        <v>4661.28</v>
      </c>
      <c r="G624" s="62">
        <v>1.7</v>
      </c>
      <c r="H624" s="61">
        <v>0.93</v>
      </c>
      <c r="I624" s="61">
        <v>2.05</v>
      </c>
      <c r="J624" s="55">
        <f t="shared" si="145"/>
        <v>2.9065</v>
      </c>
      <c r="K624" s="62">
        <v>1.075</v>
      </c>
      <c r="L624" s="57">
        <v>0.5</v>
      </c>
      <c r="M624" s="64">
        <f t="shared" si="146"/>
        <v>12379.4944299</v>
      </c>
      <c r="O624" s="66">
        <v>2158</v>
      </c>
      <c r="P624" s="61">
        <v>2.16</v>
      </c>
      <c r="Q624" s="61">
        <v>1</v>
      </c>
      <c r="R624" s="61">
        <v>1</v>
      </c>
      <c r="S624" s="61">
        <v>0</v>
      </c>
      <c r="T624" s="52">
        <f t="shared" si="147"/>
        <v>4661.28</v>
      </c>
      <c r="U624" s="62">
        <v>1.7</v>
      </c>
      <c r="V624" s="61">
        <v>0.93</v>
      </c>
      <c r="W624" s="61">
        <v>2.05</v>
      </c>
      <c r="X624" s="55">
        <f t="shared" si="148"/>
        <v>2.9065</v>
      </c>
      <c r="Y624" s="62">
        <v>1.075</v>
      </c>
      <c r="Z624" s="57">
        <v>0.5</v>
      </c>
      <c r="AA624" s="64">
        <f t="shared" si="149"/>
        <v>12379.4944299</v>
      </c>
    </row>
    <row r="625" customHeight="1" spans="1:27">
      <c r="A625" s="66">
        <v>2158</v>
      </c>
      <c r="B625" s="61">
        <v>2.16</v>
      </c>
      <c r="C625" s="61">
        <v>1</v>
      </c>
      <c r="D625" s="61">
        <v>1</v>
      </c>
      <c r="E625" s="61">
        <v>0</v>
      </c>
      <c r="F625" s="52">
        <f t="shared" si="144"/>
        <v>4661.28</v>
      </c>
      <c r="G625" s="62">
        <v>1.7</v>
      </c>
      <c r="H625" s="61">
        <v>0.93</v>
      </c>
      <c r="I625" s="61">
        <v>2.05</v>
      </c>
      <c r="J625" s="55">
        <f t="shared" si="145"/>
        <v>2.9065</v>
      </c>
      <c r="K625" s="62">
        <v>1.075</v>
      </c>
      <c r="L625" s="57">
        <v>0.5</v>
      </c>
      <c r="M625" s="64">
        <f t="shared" si="146"/>
        <v>12379.4944299</v>
      </c>
      <c r="O625" s="66">
        <v>2158</v>
      </c>
      <c r="P625" s="61">
        <v>2.16</v>
      </c>
      <c r="Q625" s="61">
        <v>1</v>
      </c>
      <c r="R625" s="61">
        <v>1</v>
      </c>
      <c r="S625" s="61">
        <v>0</v>
      </c>
      <c r="T625" s="52">
        <f t="shared" si="147"/>
        <v>4661.28</v>
      </c>
      <c r="U625" s="62">
        <v>1.7</v>
      </c>
      <c r="V625" s="61">
        <v>0.93</v>
      </c>
      <c r="W625" s="61">
        <v>2.05</v>
      </c>
      <c r="X625" s="55">
        <f t="shared" si="148"/>
        <v>2.9065</v>
      </c>
      <c r="Y625" s="62">
        <v>1.075</v>
      </c>
      <c r="Z625" s="57">
        <v>0.5</v>
      </c>
      <c r="AA625" s="64">
        <f t="shared" si="149"/>
        <v>12379.4944299</v>
      </c>
    </row>
    <row r="626" customHeight="1" spans="1:27">
      <c r="A626" s="66">
        <v>2158</v>
      </c>
      <c r="B626" s="61">
        <v>2.16</v>
      </c>
      <c r="C626" s="61">
        <v>1</v>
      </c>
      <c r="D626" s="61">
        <v>1</v>
      </c>
      <c r="E626" s="61">
        <v>0</v>
      </c>
      <c r="F626" s="52">
        <f t="shared" si="144"/>
        <v>4661.28</v>
      </c>
      <c r="G626" s="62">
        <v>1.7</v>
      </c>
      <c r="H626" s="61">
        <v>0.93</v>
      </c>
      <c r="I626" s="61">
        <v>2.05</v>
      </c>
      <c r="J626" s="55">
        <f t="shared" si="145"/>
        <v>2.9065</v>
      </c>
      <c r="K626" s="62">
        <v>1.075</v>
      </c>
      <c r="L626" s="57">
        <v>0.5</v>
      </c>
      <c r="M626" s="64">
        <f t="shared" si="146"/>
        <v>12379.4944299</v>
      </c>
      <c r="O626" s="66">
        <v>2158</v>
      </c>
      <c r="P626" s="61">
        <v>2.16</v>
      </c>
      <c r="Q626" s="61">
        <v>1</v>
      </c>
      <c r="R626" s="61">
        <v>1</v>
      </c>
      <c r="S626" s="61">
        <v>0</v>
      </c>
      <c r="T626" s="52">
        <f t="shared" si="147"/>
        <v>4661.28</v>
      </c>
      <c r="U626" s="62">
        <v>1.7</v>
      </c>
      <c r="V626" s="61">
        <v>0.93</v>
      </c>
      <c r="W626" s="61">
        <v>2.05</v>
      </c>
      <c r="X626" s="55">
        <f t="shared" si="148"/>
        <v>2.9065</v>
      </c>
      <c r="Y626" s="62">
        <v>1.075</v>
      </c>
      <c r="Z626" s="57">
        <v>0.5</v>
      </c>
      <c r="AA626" s="64">
        <f t="shared" si="149"/>
        <v>12379.4944299</v>
      </c>
    </row>
    <row r="627" customHeight="1" spans="1:27">
      <c r="A627" s="66">
        <v>2158</v>
      </c>
      <c r="B627" s="61">
        <v>2.16</v>
      </c>
      <c r="C627" s="61">
        <v>1</v>
      </c>
      <c r="D627" s="61">
        <v>1</v>
      </c>
      <c r="E627" s="61">
        <v>0</v>
      </c>
      <c r="F627" s="52">
        <f t="shared" si="144"/>
        <v>4661.28</v>
      </c>
      <c r="G627" s="62">
        <v>1.7</v>
      </c>
      <c r="H627" s="61">
        <v>0.93</v>
      </c>
      <c r="I627" s="61">
        <v>2.05</v>
      </c>
      <c r="J627" s="55">
        <f t="shared" si="145"/>
        <v>2.9065</v>
      </c>
      <c r="K627" s="62">
        <v>1.075</v>
      </c>
      <c r="L627" s="57">
        <v>0.5</v>
      </c>
      <c r="M627" s="64">
        <f t="shared" si="146"/>
        <v>12379.4944299</v>
      </c>
      <c r="O627" s="66">
        <v>2158</v>
      </c>
      <c r="P627" s="61">
        <v>2.16</v>
      </c>
      <c r="Q627" s="61">
        <v>1</v>
      </c>
      <c r="R627" s="61">
        <v>1</v>
      </c>
      <c r="S627" s="61">
        <v>0</v>
      </c>
      <c r="T627" s="52">
        <f t="shared" si="147"/>
        <v>4661.28</v>
      </c>
      <c r="U627" s="62">
        <v>1.7</v>
      </c>
      <c r="V627" s="61">
        <v>0.93</v>
      </c>
      <c r="W627" s="61">
        <v>2.05</v>
      </c>
      <c r="X627" s="55">
        <f t="shared" si="148"/>
        <v>2.9065</v>
      </c>
      <c r="Y627" s="62">
        <v>1.075</v>
      </c>
      <c r="Z627" s="57">
        <v>0.5</v>
      </c>
      <c r="AA627" s="64">
        <f t="shared" si="149"/>
        <v>12379.4944299</v>
      </c>
    </row>
    <row r="628" customHeight="1" spans="1:27">
      <c r="A628" s="66">
        <v>2158</v>
      </c>
      <c r="B628" s="61">
        <v>2.16</v>
      </c>
      <c r="C628" s="61">
        <v>1</v>
      </c>
      <c r="D628" s="61">
        <v>1</v>
      </c>
      <c r="E628" s="61">
        <v>0</v>
      </c>
      <c r="F628" s="52">
        <f t="shared" si="144"/>
        <v>4661.28</v>
      </c>
      <c r="G628" s="62">
        <v>1.7</v>
      </c>
      <c r="H628" s="61">
        <v>0.93</v>
      </c>
      <c r="I628" s="61">
        <v>2.05</v>
      </c>
      <c r="J628" s="55">
        <f t="shared" si="145"/>
        <v>2.9065</v>
      </c>
      <c r="K628" s="62">
        <v>1.075</v>
      </c>
      <c r="L628" s="57">
        <v>0.5</v>
      </c>
      <c r="M628" s="64">
        <f t="shared" si="146"/>
        <v>12379.4944299</v>
      </c>
      <c r="O628" s="66">
        <v>2158</v>
      </c>
      <c r="P628" s="61">
        <v>2.16</v>
      </c>
      <c r="Q628" s="61">
        <v>1</v>
      </c>
      <c r="R628" s="61">
        <v>1</v>
      </c>
      <c r="S628" s="61">
        <v>0</v>
      </c>
      <c r="T628" s="52">
        <f t="shared" si="147"/>
        <v>4661.28</v>
      </c>
      <c r="U628" s="62">
        <v>1.7</v>
      </c>
      <c r="V628" s="61">
        <v>0.93</v>
      </c>
      <c r="W628" s="61">
        <v>2.05</v>
      </c>
      <c r="X628" s="55">
        <f t="shared" si="148"/>
        <v>2.9065</v>
      </c>
      <c r="Y628" s="62">
        <v>1.075</v>
      </c>
      <c r="Z628" s="57">
        <v>0.5</v>
      </c>
      <c r="AA628" s="64">
        <f t="shared" si="149"/>
        <v>12379.4944299</v>
      </c>
    </row>
    <row r="629" customHeight="1" spans="1:27">
      <c r="A629" s="67">
        <f>SUM(M607:M628)</f>
        <v>390216.755583</v>
      </c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9"/>
      <c r="O629" s="67">
        <f>SUM(AA607:AA628)</f>
        <v>390216.755583</v>
      </c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9"/>
    </row>
    <row r="630" customHeight="1" spans="1:27">
      <c r="A630" s="67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9"/>
      <c r="O630" s="67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9"/>
    </row>
    <row r="631" customHeight="1" spans="1:27">
      <c r="A631" s="70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2"/>
      <c r="O631" s="70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2"/>
    </row>
    <row r="632" customHeight="1" spans="1:27">
      <c r="A632" s="35" t="s">
        <v>8</v>
      </c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7"/>
      <c r="O632" s="35" t="s">
        <v>8</v>
      </c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7"/>
    </row>
    <row r="633" customHeight="1" spans="1:27">
      <c r="A633" s="38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40"/>
      <c r="O633" s="38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  <c r="AA633" s="40"/>
    </row>
    <row r="634" customHeight="1" spans="1:27">
      <c r="A634" s="41" t="s">
        <v>10</v>
      </c>
      <c r="B634" s="42"/>
      <c r="C634" s="42"/>
      <c r="D634" s="42"/>
      <c r="E634" s="42"/>
      <c r="F634" s="43"/>
      <c r="G634" s="44" t="s">
        <v>11</v>
      </c>
      <c r="H634" s="45"/>
      <c r="I634" s="45"/>
      <c r="J634" s="46"/>
      <c r="K634" s="47" t="s">
        <v>12</v>
      </c>
      <c r="L634" s="48"/>
      <c r="M634" s="49" t="s">
        <v>13</v>
      </c>
      <c r="O634" s="41" t="s">
        <v>10</v>
      </c>
      <c r="P634" s="42"/>
      <c r="Q634" s="42"/>
      <c r="R634" s="42"/>
      <c r="S634" s="42"/>
      <c r="T634" s="43"/>
      <c r="U634" s="44" t="s">
        <v>11</v>
      </c>
      <c r="V634" s="45"/>
      <c r="W634" s="45"/>
      <c r="X634" s="46"/>
      <c r="Y634" s="47" t="s">
        <v>12</v>
      </c>
      <c r="Z634" s="48"/>
      <c r="AA634" s="49" t="s">
        <v>13</v>
      </c>
    </row>
    <row r="635" customHeight="1" spans="1:27">
      <c r="A635" s="50" t="s">
        <v>14</v>
      </c>
      <c r="B635" s="51" t="s">
        <v>15</v>
      </c>
      <c r="C635" s="51" t="s">
        <v>16</v>
      </c>
      <c r="D635" s="51" t="s">
        <v>17</v>
      </c>
      <c r="E635" s="51" t="s">
        <v>18</v>
      </c>
      <c r="F635" s="52" t="s">
        <v>10</v>
      </c>
      <c r="G635" s="53" t="s">
        <v>19</v>
      </c>
      <c r="H635" s="54" t="s">
        <v>20</v>
      </c>
      <c r="I635" s="54" t="s">
        <v>21</v>
      </c>
      <c r="J635" s="55" t="s">
        <v>22</v>
      </c>
      <c r="K635" s="56" t="s">
        <v>23</v>
      </c>
      <c r="L635" s="57" t="s">
        <v>24</v>
      </c>
      <c r="M635" s="58"/>
      <c r="O635" s="50" t="s">
        <v>14</v>
      </c>
      <c r="P635" s="51" t="s">
        <v>15</v>
      </c>
      <c r="Q635" s="51" t="s">
        <v>16</v>
      </c>
      <c r="R635" s="51" t="s">
        <v>17</v>
      </c>
      <c r="S635" s="51" t="s">
        <v>18</v>
      </c>
      <c r="T635" s="52" t="s">
        <v>10</v>
      </c>
      <c r="U635" s="53" t="s">
        <v>19</v>
      </c>
      <c r="V635" s="54" t="s">
        <v>20</v>
      </c>
      <c r="W635" s="54" t="s">
        <v>21</v>
      </c>
      <c r="X635" s="55" t="s">
        <v>22</v>
      </c>
      <c r="Y635" s="56" t="s">
        <v>23</v>
      </c>
      <c r="Z635" s="57" t="s">
        <v>24</v>
      </c>
      <c r="AA635" s="58"/>
    </row>
    <row r="636" customHeight="1" spans="1:27">
      <c r="A636" s="66">
        <v>2556</v>
      </c>
      <c r="B636" s="61">
        <v>4.97</v>
      </c>
      <c r="C636" s="61">
        <v>1</v>
      </c>
      <c r="D636" s="61">
        <v>1</v>
      </c>
      <c r="E636" s="61">
        <v>0</v>
      </c>
      <c r="F636" s="52">
        <f t="shared" ref="F636:F656" si="150">A636*B636*C636*D636+E636</f>
        <v>12703.32</v>
      </c>
      <c r="G636" s="62">
        <v>1.15</v>
      </c>
      <c r="H636" s="61">
        <v>0.81</v>
      </c>
      <c r="I636" s="61">
        <v>1.64</v>
      </c>
      <c r="J636" s="55">
        <f t="shared" ref="J636:J656" si="151">H636*I636+1</f>
        <v>2.3284</v>
      </c>
      <c r="K636" s="62">
        <v>0.9</v>
      </c>
      <c r="L636" s="57">
        <v>0.5</v>
      </c>
      <c r="M636" s="64">
        <f t="shared" ref="M636:M656" si="152">F636*G636*J636*K636*L636</f>
        <v>15306.82732404</v>
      </c>
      <c r="O636" s="66">
        <v>2556</v>
      </c>
      <c r="P636" s="61">
        <v>4.97</v>
      </c>
      <c r="Q636" s="61">
        <v>1</v>
      </c>
      <c r="R636" s="61">
        <v>1</v>
      </c>
      <c r="S636" s="61">
        <v>0</v>
      </c>
      <c r="T636" s="52">
        <f t="shared" ref="T636:T656" si="153">O636*P636*Q636*R636+S636</f>
        <v>12703.32</v>
      </c>
      <c r="U636" s="62">
        <v>1.15</v>
      </c>
      <c r="V636" s="61">
        <v>0.81</v>
      </c>
      <c r="W636" s="61">
        <v>1.64</v>
      </c>
      <c r="X636" s="55">
        <f t="shared" ref="X636:X656" si="154">V636*W636+1</f>
        <v>2.3284</v>
      </c>
      <c r="Y636" s="62">
        <v>0.9</v>
      </c>
      <c r="Z636" s="57">
        <v>0.5</v>
      </c>
      <c r="AA636" s="64">
        <f t="shared" ref="AA636:AA656" si="155">T636*U636*X636*Y636*Z636</f>
        <v>15306.82732404</v>
      </c>
    </row>
    <row r="637" customHeight="1" spans="1:27">
      <c r="A637" s="66">
        <v>2556</v>
      </c>
      <c r="B637" s="61">
        <f t="shared" ref="B637:B656" si="156">0.677+0.338</f>
        <v>1.015</v>
      </c>
      <c r="C637" s="61">
        <v>1.35</v>
      </c>
      <c r="D637" s="61">
        <v>1</v>
      </c>
      <c r="E637" s="61">
        <v>0</v>
      </c>
      <c r="F637" s="52">
        <f t="shared" si="150"/>
        <v>3502.359</v>
      </c>
      <c r="G637" s="62">
        <v>1.15</v>
      </c>
      <c r="H637" s="61">
        <v>0.81</v>
      </c>
      <c r="I637" s="61">
        <v>1.64</v>
      </c>
      <c r="J637" s="55">
        <f t="shared" si="151"/>
        <v>2.3284</v>
      </c>
      <c r="K637" s="62">
        <v>0.9</v>
      </c>
      <c r="L637" s="57">
        <v>0.5</v>
      </c>
      <c r="M637" s="64">
        <f t="shared" si="152"/>
        <v>4220.156969973</v>
      </c>
      <c r="O637" s="66">
        <v>2556</v>
      </c>
      <c r="P637" s="61">
        <f t="shared" ref="P637:P656" si="157">0.677+0.338</f>
        <v>1.015</v>
      </c>
      <c r="Q637" s="61">
        <v>1.35</v>
      </c>
      <c r="R637" s="61">
        <v>1</v>
      </c>
      <c r="S637" s="61">
        <v>0</v>
      </c>
      <c r="T637" s="52">
        <f t="shared" si="153"/>
        <v>3502.359</v>
      </c>
      <c r="U637" s="62">
        <v>1.15</v>
      </c>
      <c r="V637" s="61">
        <v>0.81</v>
      </c>
      <c r="W637" s="61">
        <v>1.64</v>
      </c>
      <c r="X637" s="55">
        <f t="shared" si="154"/>
        <v>2.3284</v>
      </c>
      <c r="Y637" s="62">
        <v>0.9</v>
      </c>
      <c r="Z637" s="57">
        <v>0.5</v>
      </c>
      <c r="AA637" s="64">
        <f t="shared" si="155"/>
        <v>4220.156969973</v>
      </c>
    </row>
    <row r="638" customHeight="1" spans="1:27">
      <c r="A638" s="66">
        <v>2556</v>
      </c>
      <c r="B638" s="61">
        <f t="shared" si="156"/>
        <v>1.015</v>
      </c>
      <c r="C638" s="61">
        <v>1.35</v>
      </c>
      <c r="D638" s="61">
        <v>1</v>
      </c>
      <c r="E638" s="61">
        <v>0</v>
      </c>
      <c r="F638" s="52">
        <f t="shared" si="150"/>
        <v>3502.359</v>
      </c>
      <c r="G638" s="62">
        <v>1.15</v>
      </c>
      <c r="H638" s="61">
        <v>0.81</v>
      </c>
      <c r="I638" s="61">
        <v>1.64</v>
      </c>
      <c r="J638" s="55">
        <f t="shared" si="151"/>
        <v>2.3284</v>
      </c>
      <c r="K638" s="62">
        <v>0.9</v>
      </c>
      <c r="L638" s="57">
        <v>0.5</v>
      </c>
      <c r="M638" s="64">
        <f t="shared" si="152"/>
        <v>4220.156969973</v>
      </c>
      <c r="O638" s="66">
        <v>2556</v>
      </c>
      <c r="P638" s="61">
        <f t="shared" si="157"/>
        <v>1.015</v>
      </c>
      <c r="Q638" s="61">
        <v>1.35</v>
      </c>
      <c r="R638" s="61">
        <v>1</v>
      </c>
      <c r="S638" s="61">
        <v>0</v>
      </c>
      <c r="T638" s="52">
        <f t="shared" si="153"/>
        <v>3502.359</v>
      </c>
      <c r="U638" s="62">
        <v>1.15</v>
      </c>
      <c r="V638" s="61">
        <v>0.81</v>
      </c>
      <c r="W638" s="61">
        <v>1.64</v>
      </c>
      <c r="X638" s="55">
        <f t="shared" si="154"/>
        <v>2.3284</v>
      </c>
      <c r="Y638" s="62">
        <v>0.9</v>
      </c>
      <c r="Z638" s="57">
        <v>0.5</v>
      </c>
      <c r="AA638" s="64">
        <f t="shared" si="155"/>
        <v>4220.156969973</v>
      </c>
    </row>
    <row r="639" customHeight="1" spans="1:27">
      <c r="A639" s="66">
        <v>2556</v>
      </c>
      <c r="B639" s="61">
        <f t="shared" si="156"/>
        <v>1.015</v>
      </c>
      <c r="C639" s="61">
        <v>1.35</v>
      </c>
      <c r="D639" s="61">
        <v>1</v>
      </c>
      <c r="E639" s="61">
        <v>0</v>
      </c>
      <c r="F639" s="52">
        <f t="shared" si="150"/>
        <v>3502.359</v>
      </c>
      <c r="G639" s="62">
        <v>1.15</v>
      </c>
      <c r="H639" s="61">
        <v>0.81</v>
      </c>
      <c r="I639" s="61">
        <v>1.64</v>
      </c>
      <c r="J639" s="55">
        <f t="shared" si="151"/>
        <v>2.3284</v>
      </c>
      <c r="K639" s="62">
        <v>0.9</v>
      </c>
      <c r="L639" s="57">
        <v>0.5</v>
      </c>
      <c r="M639" s="64">
        <f t="shared" si="152"/>
        <v>4220.156969973</v>
      </c>
      <c r="O639" s="66">
        <v>2556</v>
      </c>
      <c r="P639" s="61">
        <f t="shared" si="157"/>
        <v>1.015</v>
      </c>
      <c r="Q639" s="61">
        <v>1.35</v>
      </c>
      <c r="R639" s="61">
        <v>1</v>
      </c>
      <c r="S639" s="61">
        <v>0</v>
      </c>
      <c r="T639" s="52">
        <f t="shared" si="153"/>
        <v>3502.359</v>
      </c>
      <c r="U639" s="62">
        <v>1.15</v>
      </c>
      <c r="V639" s="61">
        <v>0.81</v>
      </c>
      <c r="W639" s="61">
        <v>1.64</v>
      </c>
      <c r="X639" s="55">
        <f t="shared" si="154"/>
        <v>2.3284</v>
      </c>
      <c r="Y639" s="62">
        <v>0.9</v>
      </c>
      <c r="Z639" s="57">
        <v>0.5</v>
      </c>
      <c r="AA639" s="64">
        <f t="shared" si="155"/>
        <v>4220.156969973</v>
      </c>
    </row>
    <row r="640" customHeight="1" spans="1:27">
      <c r="A640" s="66">
        <v>2556</v>
      </c>
      <c r="B640" s="61">
        <f t="shared" si="156"/>
        <v>1.015</v>
      </c>
      <c r="C640" s="61">
        <v>1.35</v>
      </c>
      <c r="D640" s="61">
        <v>1</v>
      </c>
      <c r="E640" s="61">
        <v>0</v>
      </c>
      <c r="F640" s="52">
        <f t="shared" si="150"/>
        <v>3502.359</v>
      </c>
      <c r="G640" s="62">
        <v>1.15</v>
      </c>
      <c r="H640" s="61">
        <v>0.81</v>
      </c>
      <c r="I640" s="61">
        <v>1.64</v>
      </c>
      <c r="J640" s="55">
        <f t="shared" si="151"/>
        <v>2.3284</v>
      </c>
      <c r="K640" s="62">
        <v>0.9</v>
      </c>
      <c r="L640" s="57">
        <v>0.5</v>
      </c>
      <c r="M640" s="64">
        <f t="shared" si="152"/>
        <v>4220.156969973</v>
      </c>
      <c r="O640" s="66">
        <v>2556</v>
      </c>
      <c r="P640" s="61">
        <f t="shared" si="157"/>
        <v>1.015</v>
      </c>
      <c r="Q640" s="61">
        <v>1.35</v>
      </c>
      <c r="R640" s="61">
        <v>1</v>
      </c>
      <c r="S640" s="61">
        <v>0</v>
      </c>
      <c r="T640" s="52">
        <f t="shared" si="153"/>
        <v>3502.359</v>
      </c>
      <c r="U640" s="62">
        <v>1.15</v>
      </c>
      <c r="V640" s="61">
        <v>0.81</v>
      </c>
      <c r="W640" s="61">
        <v>1.64</v>
      </c>
      <c r="X640" s="55">
        <f t="shared" si="154"/>
        <v>2.3284</v>
      </c>
      <c r="Y640" s="62">
        <v>0.9</v>
      </c>
      <c r="Z640" s="57">
        <v>0.5</v>
      </c>
      <c r="AA640" s="64">
        <f t="shared" si="155"/>
        <v>4220.156969973</v>
      </c>
    </row>
    <row r="641" customHeight="1" spans="1:27">
      <c r="A641" s="66">
        <v>2556</v>
      </c>
      <c r="B641" s="61">
        <f t="shared" si="156"/>
        <v>1.015</v>
      </c>
      <c r="C641" s="61">
        <v>1.35</v>
      </c>
      <c r="D641" s="61">
        <v>1</v>
      </c>
      <c r="E641" s="61">
        <v>0</v>
      </c>
      <c r="F641" s="52">
        <f t="shared" si="150"/>
        <v>3502.359</v>
      </c>
      <c r="G641" s="62">
        <v>1.15</v>
      </c>
      <c r="H641" s="61">
        <v>0.81</v>
      </c>
      <c r="I641" s="61">
        <v>1.64</v>
      </c>
      <c r="J641" s="55">
        <f t="shared" si="151"/>
        <v>2.3284</v>
      </c>
      <c r="K641" s="62">
        <v>0.9</v>
      </c>
      <c r="L641" s="57">
        <v>0.5</v>
      </c>
      <c r="M641" s="64">
        <f t="shared" si="152"/>
        <v>4220.156969973</v>
      </c>
      <c r="O641" s="66">
        <v>2556</v>
      </c>
      <c r="P641" s="61">
        <f t="shared" si="157"/>
        <v>1.015</v>
      </c>
      <c r="Q641" s="61">
        <v>1.35</v>
      </c>
      <c r="R641" s="61">
        <v>1</v>
      </c>
      <c r="S641" s="61">
        <v>0</v>
      </c>
      <c r="T641" s="52">
        <f t="shared" si="153"/>
        <v>3502.359</v>
      </c>
      <c r="U641" s="62">
        <v>1.15</v>
      </c>
      <c r="V641" s="61">
        <v>0.81</v>
      </c>
      <c r="W641" s="61">
        <v>1.64</v>
      </c>
      <c r="X641" s="55">
        <f t="shared" si="154"/>
        <v>2.3284</v>
      </c>
      <c r="Y641" s="62">
        <v>0.9</v>
      </c>
      <c r="Z641" s="57">
        <v>0.5</v>
      </c>
      <c r="AA641" s="64">
        <f t="shared" si="155"/>
        <v>4220.156969973</v>
      </c>
    </row>
    <row r="642" customHeight="1" spans="1:27">
      <c r="A642" s="66">
        <v>2556</v>
      </c>
      <c r="B642" s="61">
        <f t="shared" si="156"/>
        <v>1.015</v>
      </c>
      <c r="C642" s="61">
        <v>1.35</v>
      </c>
      <c r="D642" s="61">
        <v>1</v>
      </c>
      <c r="E642" s="61">
        <v>0</v>
      </c>
      <c r="F642" s="52">
        <f t="shared" si="150"/>
        <v>3502.359</v>
      </c>
      <c r="G642" s="62">
        <v>1.15</v>
      </c>
      <c r="H642" s="61">
        <v>0.81</v>
      </c>
      <c r="I642" s="61">
        <v>1.64</v>
      </c>
      <c r="J642" s="55">
        <f t="shared" si="151"/>
        <v>2.3284</v>
      </c>
      <c r="K642" s="62">
        <v>0.9</v>
      </c>
      <c r="L642" s="57">
        <v>0.5</v>
      </c>
      <c r="M642" s="64">
        <f t="shared" si="152"/>
        <v>4220.156969973</v>
      </c>
      <c r="O642" s="66">
        <v>2556</v>
      </c>
      <c r="P642" s="61">
        <f t="shared" si="157"/>
        <v>1.015</v>
      </c>
      <c r="Q642" s="61">
        <v>1.35</v>
      </c>
      <c r="R642" s="61">
        <v>1</v>
      </c>
      <c r="S642" s="61">
        <v>0</v>
      </c>
      <c r="T642" s="52">
        <f t="shared" si="153"/>
        <v>3502.359</v>
      </c>
      <c r="U642" s="62">
        <v>1.15</v>
      </c>
      <c r="V642" s="61">
        <v>0.81</v>
      </c>
      <c r="W642" s="61">
        <v>1.64</v>
      </c>
      <c r="X642" s="55">
        <f t="shared" si="154"/>
        <v>2.3284</v>
      </c>
      <c r="Y642" s="62">
        <v>0.9</v>
      </c>
      <c r="Z642" s="57">
        <v>0.5</v>
      </c>
      <c r="AA642" s="64">
        <f t="shared" si="155"/>
        <v>4220.156969973</v>
      </c>
    </row>
    <row r="643" customHeight="1" spans="1:27">
      <c r="A643" s="66">
        <v>2556</v>
      </c>
      <c r="B643" s="61">
        <f t="shared" si="156"/>
        <v>1.015</v>
      </c>
      <c r="C643" s="61">
        <v>1.35</v>
      </c>
      <c r="D643" s="61">
        <v>1</v>
      </c>
      <c r="E643" s="61">
        <v>0</v>
      </c>
      <c r="F643" s="52">
        <f t="shared" si="150"/>
        <v>3502.359</v>
      </c>
      <c r="G643" s="62">
        <v>1.15</v>
      </c>
      <c r="H643" s="61">
        <v>0.81</v>
      </c>
      <c r="I643" s="61">
        <v>1.64</v>
      </c>
      <c r="J643" s="55">
        <f t="shared" si="151"/>
        <v>2.3284</v>
      </c>
      <c r="K643" s="62">
        <v>0.9</v>
      </c>
      <c r="L643" s="57">
        <v>0.5</v>
      </c>
      <c r="M643" s="64">
        <f t="shared" si="152"/>
        <v>4220.156969973</v>
      </c>
      <c r="O643" s="66">
        <v>2556</v>
      </c>
      <c r="P643" s="61">
        <f t="shared" si="157"/>
        <v>1.015</v>
      </c>
      <c r="Q643" s="61">
        <v>1.35</v>
      </c>
      <c r="R643" s="61">
        <v>1</v>
      </c>
      <c r="S643" s="61">
        <v>0</v>
      </c>
      <c r="T643" s="52">
        <f t="shared" si="153"/>
        <v>3502.359</v>
      </c>
      <c r="U643" s="62">
        <v>1.15</v>
      </c>
      <c r="V643" s="61">
        <v>0.81</v>
      </c>
      <c r="W643" s="61">
        <v>1.64</v>
      </c>
      <c r="X643" s="55">
        <f t="shared" si="154"/>
        <v>2.3284</v>
      </c>
      <c r="Y643" s="62">
        <v>0.9</v>
      </c>
      <c r="Z643" s="57">
        <v>0.5</v>
      </c>
      <c r="AA643" s="64">
        <f t="shared" si="155"/>
        <v>4220.156969973</v>
      </c>
    </row>
    <row r="644" customHeight="1" spans="1:27">
      <c r="A644" s="66">
        <v>2556</v>
      </c>
      <c r="B644" s="61">
        <f t="shared" si="156"/>
        <v>1.015</v>
      </c>
      <c r="C644" s="61">
        <v>1.35</v>
      </c>
      <c r="D644" s="61">
        <v>1</v>
      </c>
      <c r="E644" s="61">
        <v>0</v>
      </c>
      <c r="F644" s="52">
        <f t="shared" si="150"/>
        <v>3502.359</v>
      </c>
      <c r="G644" s="62">
        <v>1.15</v>
      </c>
      <c r="H644" s="61">
        <v>0.81</v>
      </c>
      <c r="I644" s="61">
        <v>1.64</v>
      </c>
      <c r="J644" s="55">
        <f t="shared" si="151"/>
        <v>2.3284</v>
      </c>
      <c r="K644" s="62">
        <v>0.9</v>
      </c>
      <c r="L644" s="57">
        <v>0.5</v>
      </c>
      <c r="M644" s="64">
        <f t="shared" si="152"/>
        <v>4220.156969973</v>
      </c>
      <c r="O644" s="66">
        <v>2556</v>
      </c>
      <c r="P644" s="61">
        <f t="shared" si="157"/>
        <v>1.015</v>
      </c>
      <c r="Q644" s="61">
        <v>1.35</v>
      </c>
      <c r="R644" s="61">
        <v>1</v>
      </c>
      <c r="S644" s="61">
        <v>0</v>
      </c>
      <c r="T644" s="52">
        <f t="shared" si="153"/>
        <v>3502.359</v>
      </c>
      <c r="U644" s="62">
        <v>1.15</v>
      </c>
      <c r="V644" s="61">
        <v>0.81</v>
      </c>
      <c r="W644" s="61">
        <v>1.64</v>
      </c>
      <c r="X644" s="55">
        <f t="shared" si="154"/>
        <v>2.3284</v>
      </c>
      <c r="Y644" s="62">
        <v>0.9</v>
      </c>
      <c r="Z644" s="57">
        <v>0.5</v>
      </c>
      <c r="AA644" s="64">
        <f t="shared" si="155"/>
        <v>4220.156969973</v>
      </c>
    </row>
    <row r="645" customHeight="1" spans="1:27">
      <c r="A645" s="66">
        <v>2556</v>
      </c>
      <c r="B645" s="61">
        <f t="shared" si="156"/>
        <v>1.015</v>
      </c>
      <c r="C645" s="61">
        <v>1.35</v>
      </c>
      <c r="D645" s="61">
        <v>1</v>
      </c>
      <c r="E645" s="61">
        <v>0</v>
      </c>
      <c r="F645" s="52">
        <f t="shared" si="150"/>
        <v>3502.359</v>
      </c>
      <c r="G645" s="62">
        <v>1.15</v>
      </c>
      <c r="H645" s="61">
        <v>0.81</v>
      </c>
      <c r="I645" s="61">
        <v>1.64</v>
      </c>
      <c r="J645" s="55">
        <f t="shared" si="151"/>
        <v>2.3284</v>
      </c>
      <c r="K645" s="62">
        <v>0.9</v>
      </c>
      <c r="L645" s="57">
        <v>0.5</v>
      </c>
      <c r="M645" s="64">
        <f t="shared" si="152"/>
        <v>4220.156969973</v>
      </c>
      <c r="O645" s="66">
        <v>2556</v>
      </c>
      <c r="P645" s="61">
        <f t="shared" si="157"/>
        <v>1.015</v>
      </c>
      <c r="Q645" s="61">
        <v>1.35</v>
      </c>
      <c r="R645" s="61">
        <v>1</v>
      </c>
      <c r="S645" s="61">
        <v>0</v>
      </c>
      <c r="T645" s="52">
        <f t="shared" si="153"/>
        <v>3502.359</v>
      </c>
      <c r="U645" s="62">
        <v>1.15</v>
      </c>
      <c r="V645" s="61">
        <v>0.81</v>
      </c>
      <c r="W645" s="61">
        <v>1.64</v>
      </c>
      <c r="X645" s="55">
        <f t="shared" si="154"/>
        <v>2.3284</v>
      </c>
      <c r="Y645" s="62">
        <v>0.9</v>
      </c>
      <c r="Z645" s="57">
        <v>0.5</v>
      </c>
      <c r="AA645" s="64">
        <f t="shared" si="155"/>
        <v>4220.156969973</v>
      </c>
    </row>
    <row r="646" customHeight="1" spans="1:27">
      <c r="A646" s="66">
        <v>2556</v>
      </c>
      <c r="B646" s="61">
        <f t="shared" si="156"/>
        <v>1.015</v>
      </c>
      <c r="C646" s="61">
        <v>1.35</v>
      </c>
      <c r="D646" s="61">
        <v>1</v>
      </c>
      <c r="E646" s="61">
        <v>0</v>
      </c>
      <c r="F646" s="52">
        <f t="shared" si="150"/>
        <v>3502.359</v>
      </c>
      <c r="G646" s="62">
        <v>1.15</v>
      </c>
      <c r="H646" s="61">
        <v>0.81</v>
      </c>
      <c r="I646" s="61">
        <v>1.64</v>
      </c>
      <c r="J646" s="55">
        <f t="shared" si="151"/>
        <v>2.3284</v>
      </c>
      <c r="K646" s="62">
        <v>0.9</v>
      </c>
      <c r="L646" s="57">
        <v>0.5</v>
      </c>
      <c r="M646" s="64">
        <f t="shared" si="152"/>
        <v>4220.156969973</v>
      </c>
      <c r="O646" s="66">
        <v>2556</v>
      </c>
      <c r="P646" s="61">
        <f t="shared" si="157"/>
        <v>1.015</v>
      </c>
      <c r="Q646" s="61">
        <v>1.35</v>
      </c>
      <c r="R646" s="61">
        <v>1</v>
      </c>
      <c r="S646" s="61">
        <v>0</v>
      </c>
      <c r="T646" s="52">
        <f t="shared" si="153"/>
        <v>3502.359</v>
      </c>
      <c r="U646" s="62">
        <v>1.15</v>
      </c>
      <c r="V646" s="61">
        <v>0.81</v>
      </c>
      <c r="W646" s="61">
        <v>1.64</v>
      </c>
      <c r="X646" s="55">
        <f t="shared" si="154"/>
        <v>2.3284</v>
      </c>
      <c r="Y646" s="62">
        <v>0.9</v>
      </c>
      <c r="Z646" s="57">
        <v>0.5</v>
      </c>
      <c r="AA646" s="64">
        <f t="shared" si="155"/>
        <v>4220.156969973</v>
      </c>
    </row>
    <row r="647" customHeight="1" spans="1:27">
      <c r="A647" s="66">
        <v>2556</v>
      </c>
      <c r="B647" s="61">
        <f t="shared" si="156"/>
        <v>1.015</v>
      </c>
      <c r="C647" s="61">
        <v>1.35</v>
      </c>
      <c r="D647" s="61">
        <v>1</v>
      </c>
      <c r="E647" s="61">
        <v>0</v>
      </c>
      <c r="F647" s="52">
        <f t="shared" si="150"/>
        <v>3502.359</v>
      </c>
      <c r="G647" s="62">
        <v>1.15</v>
      </c>
      <c r="H647" s="61">
        <v>0.81</v>
      </c>
      <c r="I647" s="61">
        <v>1.64</v>
      </c>
      <c r="J647" s="55">
        <f t="shared" si="151"/>
        <v>2.3284</v>
      </c>
      <c r="K647" s="62">
        <v>0.9</v>
      </c>
      <c r="L647" s="57">
        <v>0.5</v>
      </c>
      <c r="M647" s="64">
        <f t="shared" si="152"/>
        <v>4220.156969973</v>
      </c>
      <c r="O647" s="66">
        <v>2556</v>
      </c>
      <c r="P647" s="61">
        <f t="shared" si="157"/>
        <v>1.015</v>
      </c>
      <c r="Q647" s="61">
        <v>1.35</v>
      </c>
      <c r="R647" s="61">
        <v>1</v>
      </c>
      <c r="S647" s="61">
        <v>0</v>
      </c>
      <c r="T647" s="52">
        <f t="shared" si="153"/>
        <v>3502.359</v>
      </c>
      <c r="U647" s="62">
        <v>1.15</v>
      </c>
      <c r="V647" s="61">
        <v>0.81</v>
      </c>
      <c r="W647" s="61">
        <v>1.64</v>
      </c>
      <c r="X647" s="55">
        <f t="shared" si="154"/>
        <v>2.3284</v>
      </c>
      <c r="Y647" s="62">
        <v>0.9</v>
      </c>
      <c r="Z647" s="57">
        <v>0.5</v>
      </c>
      <c r="AA647" s="64">
        <f t="shared" si="155"/>
        <v>4220.156969973</v>
      </c>
    </row>
    <row r="648" customHeight="1" spans="1:27">
      <c r="A648" s="66">
        <v>2556</v>
      </c>
      <c r="B648" s="61">
        <f t="shared" si="156"/>
        <v>1.015</v>
      </c>
      <c r="C648" s="61">
        <v>1.35</v>
      </c>
      <c r="D648" s="61">
        <v>1</v>
      </c>
      <c r="E648" s="61">
        <v>0</v>
      </c>
      <c r="F648" s="52">
        <f t="shared" si="150"/>
        <v>3502.359</v>
      </c>
      <c r="G648" s="62">
        <v>1.15</v>
      </c>
      <c r="H648" s="61">
        <v>0.81</v>
      </c>
      <c r="I648" s="61">
        <v>1.64</v>
      </c>
      <c r="J648" s="55">
        <f t="shared" si="151"/>
        <v>2.3284</v>
      </c>
      <c r="K648" s="62">
        <v>0.9</v>
      </c>
      <c r="L648" s="57">
        <v>0.5</v>
      </c>
      <c r="M648" s="64">
        <f t="shared" si="152"/>
        <v>4220.156969973</v>
      </c>
      <c r="O648" s="66">
        <v>2556</v>
      </c>
      <c r="P648" s="61">
        <f t="shared" si="157"/>
        <v>1.015</v>
      </c>
      <c r="Q648" s="61">
        <v>1.35</v>
      </c>
      <c r="R648" s="61">
        <v>1</v>
      </c>
      <c r="S648" s="61">
        <v>0</v>
      </c>
      <c r="T648" s="52">
        <f t="shared" si="153"/>
        <v>3502.359</v>
      </c>
      <c r="U648" s="62">
        <v>1.15</v>
      </c>
      <c r="V648" s="61">
        <v>0.81</v>
      </c>
      <c r="W648" s="61">
        <v>1.64</v>
      </c>
      <c r="X648" s="55">
        <f t="shared" si="154"/>
        <v>2.3284</v>
      </c>
      <c r="Y648" s="62">
        <v>0.9</v>
      </c>
      <c r="Z648" s="57">
        <v>0.5</v>
      </c>
      <c r="AA648" s="64">
        <f t="shared" si="155"/>
        <v>4220.156969973</v>
      </c>
    </row>
    <row r="649" customHeight="1" spans="1:27">
      <c r="A649" s="66">
        <v>2556</v>
      </c>
      <c r="B649" s="61">
        <f t="shared" si="156"/>
        <v>1.015</v>
      </c>
      <c r="C649" s="61">
        <v>1.35</v>
      </c>
      <c r="D649" s="61">
        <v>1</v>
      </c>
      <c r="E649" s="61">
        <v>0</v>
      </c>
      <c r="F649" s="52">
        <f t="shared" si="150"/>
        <v>3502.359</v>
      </c>
      <c r="G649" s="62">
        <v>1.15</v>
      </c>
      <c r="H649" s="61">
        <v>0.81</v>
      </c>
      <c r="I649" s="61">
        <v>1.64</v>
      </c>
      <c r="J649" s="55">
        <f t="shared" si="151"/>
        <v>2.3284</v>
      </c>
      <c r="K649" s="62">
        <v>0.9</v>
      </c>
      <c r="L649" s="57">
        <v>0.5</v>
      </c>
      <c r="M649" s="64">
        <f t="shared" si="152"/>
        <v>4220.156969973</v>
      </c>
      <c r="O649" s="66">
        <v>2556</v>
      </c>
      <c r="P649" s="61">
        <f t="shared" si="157"/>
        <v>1.015</v>
      </c>
      <c r="Q649" s="61">
        <v>1.35</v>
      </c>
      <c r="R649" s="61">
        <v>1</v>
      </c>
      <c r="S649" s="61">
        <v>0</v>
      </c>
      <c r="T649" s="52">
        <f t="shared" si="153"/>
        <v>3502.359</v>
      </c>
      <c r="U649" s="62">
        <v>1.15</v>
      </c>
      <c r="V649" s="61">
        <v>0.81</v>
      </c>
      <c r="W649" s="61">
        <v>1.64</v>
      </c>
      <c r="X649" s="55">
        <f t="shared" si="154"/>
        <v>2.3284</v>
      </c>
      <c r="Y649" s="62">
        <v>0.9</v>
      </c>
      <c r="Z649" s="57">
        <v>0.5</v>
      </c>
      <c r="AA649" s="64">
        <f t="shared" si="155"/>
        <v>4220.156969973</v>
      </c>
    </row>
    <row r="650" customHeight="1" spans="1:27">
      <c r="A650" s="66">
        <v>2556</v>
      </c>
      <c r="B650" s="61">
        <f t="shared" si="156"/>
        <v>1.015</v>
      </c>
      <c r="C650" s="61">
        <v>1.35</v>
      </c>
      <c r="D650" s="61">
        <v>1</v>
      </c>
      <c r="E650" s="61">
        <v>0</v>
      </c>
      <c r="F650" s="52">
        <f t="shared" si="150"/>
        <v>3502.359</v>
      </c>
      <c r="G650" s="62">
        <v>1.15</v>
      </c>
      <c r="H650" s="61">
        <v>0.81</v>
      </c>
      <c r="I650" s="61">
        <v>1.64</v>
      </c>
      <c r="J650" s="55">
        <f t="shared" si="151"/>
        <v>2.3284</v>
      </c>
      <c r="K650" s="62">
        <v>0.9</v>
      </c>
      <c r="L650" s="57">
        <v>0.5</v>
      </c>
      <c r="M650" s="64">
        <f t="shared" si="152"/>
        <v>4220.156969973</v>
      </c>
      <c r="O650" s="66">
        <v>2556</v>
      </c>
      <c r="P650" s="61">
        <f t="shared" si="157"/>
        <v>1.015</v>
      </c>
      <c r="Q650" s="61">
        <v>1.35</v>
      </c>
      <c r="R650" s="61">
        <v>1</v>
      </c>
      <c r="S650" s="61">
        <v>0</v>
      </c>
      <c r="T650" s="52">
        <f t="shared" si="153"/>
        <v>3502.359</v>
      </c>
      <c r="U650" s="62">
        <v>1.15</v>
      </c>
      <c r="V650" s="61">
        <v>0.81</v>
      </c>
      <c r="W650" s="61">
        <v>1.64</v>
      </c>
      <c r="X650" s="55">
        <f t="shared" si="154"/>
        <v>2.3284</v>
      </c>
      <c r="Y650" s="62">
        <v>0.9</v>
      </c>
      <c r="Z650" s="57">
        <v>0.5</v>
      </c>
      <c r="AA650" s="64">
        <f t="shared" si="155"/>
        <v>4220.156969973</v>
      </c>
    </row>
    <row r="651" customHeight="1" spans="1:27">
      <c r="A651" s="66">
        <v>2556</v>
      </c>
      <c r="B651" s="61">
        <f t="shared" si="156"/>
        <v>1.015</v>
      </c>
      <c r="C651" s="61">
        <v>1.35</v>
      </c>
      <c r="D651" s="61">
        <v>1</v>
      </c>
      <c r="E651" s="61">
        <v>0</v>
      </c>
      <c r="F651" s="52">
        <f t="shared" si="150"/>
        <v>3502.359</v>
      </c>
      <c r="G651" s="62">
        <v>1.15</v>
      </c>
      <c r="H651" s="61">
        <v>0.81</v>
      </c>
      <c r="I651" s="61">
        <v>1.64</v>
      </c>
      <c r="J651" s="55">
        <f t="shared" si="151"/>
        <v>2.3284</v>
      </c>
      <c r="K651" s="62">
        <v>0.9</v>
      </c>
      <c r="L651" s="57">
        <v>0.5</v>
      </c>
      <c r="M651" s="64">
        <f t="shared" si="152"/>
        <v>4220.156969973</v>
      </c>
      <c r="O651" s="66">
        <v>2556</v>
      </c>
      <c r="P651" s="61">
        <f t="shared" si="157"/>
        <v>1.015</v>
      </c>
      <c r="Q651" s="61">
        <v>1.35</v>
      </c>
      <c r="R651" s="61">
        <v>1</v>
      </c>
      <c r="S651" s="61">
        <v>0</v>
      </c>
      <c r="T651" s="52">
        <f t="shared" si="153"/>
        <v>3502.359</v>
      </c>
      <c r="U651" s="62">
        <v>1.15</v>
      </c>
      <c r="V651" s="61">
        <v>0.81</v>
      </c>
      <c r="W651" s="61">
        <v>1.64</v>
      </c>
      <c r="X651" s="55">
        <f t="shared" si="154"/>
        <v>2.3284</v>
      </c>
      <c r="Y651" s="62">
        <v>0.9</v>
      </c>
      <c r="Z651" s="57">
        <v>0.5</v>
      </c>
      <c r="AA651" s="64">
        <f t="shared" si="155"/>
        <v>4220.156969973</v>
      </c>
    </row>
    <row r="652" customHeight="1" spans="1:27">
      <c r="A652" s="66">
        <v>2556</v>
      </c>
      <c r="B652" s="61">
        <f t="shared" si="156"/>
        <v>1.015</v>
      </c>
      <c r="C652" s="61">
        <v>1.35</v>
      </c>
      <c r="D652" s="61">
        <v>1</v>
      </c>
      <c r="E652" s="61">
        <v>0</v>
      </c>
      <c r="F652" s="52">
        <f t="shared" si="150"/>
        <v>3502.359</v>
      </c>
      <c r="G652" s="62">
        <v>1.15</v>
      </c>
      <c r="H652" s="61">
        <v>0.81</v>
      </c>
      <c r="I652" s="61">
        <v>1.64</v>
      </c>
      <c r="J652" s="55">
        <f t="shared" si="151"/>
        <v>2.3284</v>
      </c>
      <c r="K652" s="62">
        <v>0.9</v>
      </c>
      <c r="L652" s="57">
        <v>0.5</v>
      </c>
      <c r="M652" s="64">
        <f t="shared" si="152"/>
        <v>4220.156969973</v>
      </c>
      <c r="O652" s="66">
        <v>2556</v>
      </c>
      <c r="P652" s="61">
        <f t="shared" si="157"/>
        <v>1.015</v>
      </c>
      <c r="Q652" s="61">
        <v>1.35</v>
      </c>
      <c r="R652" s="61">
        <v>1</v>
      </c>
      <c r="S652" s="61">
        <v>0</v>
      </c>
      <c r="T652" s="52">
        <f t="shared" si="153"/>
        <v>3502.359</v>
      </c>
      <c r="U652" s="62">
        <v>1.15</v>
      </c>
      <c r="V652" s="61">
        <v>0.81</v>
      </c>
      <c r="W652" s="61">
        <v>1.64</v>
      </c>
      <c r="X652" s="55">
        <f t="shared" si="154"/>
        <v>2.3284</v>
      </c>
      <c r="Y652" s="62">
        <v>0.9</v>
      </c>
      <c r="Z652" s="57">
        <v>0.5</v>
      </c>
      <c r="AA652" s="64">
        <f t="shared" si="155"/>
        <v>4220.156969973</v>
      </c>
    </row>
    <row r="653" customHeight="1" spans="1:27">
      <c r="A653" s="66">
        <v>2556</v>
      </c>
      <c r="B653" s="61">
        <f t="shared" si="156"/>
        <v>1.015</v>
      </c>
      <c r="C653" s="61">
        <v>1.35</v>
      </c>
      <c r="D653" s="61">
        <v>1</v>
      </c>
      <c r="E653" s="61">
        <v>0</v>
      </c>
      <c r="F653" s="52">
        <f t="shared" si="150"/>
        <v>3502.359</v>
      </c>
      <c r="G653" s="62">
        <v>1.15</v>
      </c>
      <c r="H653" s="61">
        <v>0.81</v>
      </c>
      <c r="I653" s="61">
        <v>1.64</v>
      </c>
      <c r="J653" s="55">
        <f t="shared" si="151"/>
        <v>2.3284</v>
      </c>
      <c r="K653" s="62">
        <v>0.9</v>
      </c>
      <c r="L653" s="57">
        <v>0.5</v>
      </c>
      <c r="M653" s="64">
        <f t="shared" si="152"/>
        <v>4220.156969973</v>
      </c>
      <c r="O653" s="66">
        <v>2556</v>
      </c>
      <c r="P653" s="61">
        <f t="shared" si="157"/>
        <v>1.015</v>
      </c>
      <c r="Q653" s="61">
        <v>1.35</v>
      </c>
      <c r="R653" s="61">
        <v>1</v>
      </c>
      <c r="S653" s="61">
        <v>0</v>
      </c>
      <c r="T653" s="52">
        <f t="shared" si="153"/>
        <v>3502.359</v>
      </c>
      <c r="U653" s="62">
        <v>1.15</v>
      </c>
      <c r="V653" s="61">
        <v>0.81</v>
      </c>
      <c r="W653" s="61">
        <v>1.64</v>
      </c>
      <c r="X653" s="55">
        <f t="shared" si="154"/>
        <v>2.3284</v>
      </c>
      <c r="Y653" s="62">
        <v>0.9</v>
      </c>
      <c r="Z653" s="57">
        <v>0.5</v>
      </c>
      <c r="AA653" s="64">
        <f t="shared" si="155"/>
        <v>4220.156969973</v>
      </c>
    </row>
    <row r="654" customHeight="1" spans="1:27">
      <c r="A654" s="66">
        <v>2556</v>
      </c>
      <c r="B654" s="61">
        <f t="shared" si="156"/>
        <v>1.015</v>
      </c>
      <c r="C654" s="61">
        <v>1.35</v>
      </c>
      <c r="D654" s="61">
        <v>1</v>
      </c>
      <c r="E654" s="61">
        <v>0</v>
      </c>
      <c r="F654" s="52">
        <f t="shared" si="150"/>
        <v>3502.359</v>
      </c>
      <c r="G654" s="62">
        <v>1.15</v>
      </c>
      <c r="H654" s="61">
        <v>0.81</v>
      </c>
      <c r="I654" s="61">
        <v>1.64</v>
      </c>
      <c r="J654" s="55">
        <f t="shared" si="151"/>
        <v>2.3284</v>
      </c>
      <c r="K654" s="62">
        <v>0.9</v>
      </c>
      <c r="L654" s="57">
        <v>0.5</v>
      </c>
      <c r="M654" s="64">
        <f t="shared" si="152"/>
        <v>4220.156969973</v>
      </c>
      <c r="O654" s="66">
        <v>2556</v>
      </c>
      <c r="P654" s="61">
        <f t="shared" si="157"/>
        <v>1.015</v>
      </c>
      <c r="Q654" s="61">
        <v>1.35</v>
      </c>
      <c r="R654" s="61">
        <v>1</v>
      </c>
      <c r="S654" s="61">
        <v>0</v>
      </c>
      <c r="T654" s="52">
        <f t="shared" si="153"/>
        <v>3502.359</v>
      </c>
      <c r="U654" s="62">
        <v>1.15</v>
      </c>
      <c r="V654" s="61">
        <v>0.81</v>
      </c>
      <c r="W654" s="61">
        <v>1.64</v>
      </c>
      <c r="X654" s="55">
        <f t="shared" si="154"/>
        <v>2.3284</v>
      </c>
      <c r="Y654" s="62">
        <v>0.9</v>
      </c>
      <c r="Z654" s="57">
        <v>0.5</v>
      </c>
      <c r="AA654" s="64">
        <f t="shared" si="155"/>
        <v>4220.156969973</v>
      </c>
    </row>
    <row r="655" customHeight="1" spans="1:27">
      <c r="A655" s="66">
        <v>2556</v>
      </c>
      <c r="B655" s="61">
        <f t="shared" si="156"/>
        <v>1.015</v>
      </c>
      <c r="C655" s="61">
        <v>1.35</v>
      </c>
      <c r="D655" s="61">
        <v>1</v>
      </c>
      <c r="E655" s="61">
        <v>0</v>
      </c>
      <c r="F655" s="52">
        <f t="shared" si="150"/>
        <v>3502.359</v>
      </c>
      <c r="G655" s="62">
        <v>1.15</v>
      </c>
      <c r="H655" s="61">
        <v>0.81</v>
      </c>
      <c r="I655" s="61">
        <v>1.64</v>
      </c>
      <c r="J655" s="55">
        <f t="shared" si="151"/>
        <v>2.3284</v>
      </c>
      <c r="K655" s="62">
        <v>0.9</v>
      </c>
      <c r="L655" s="57">
        <v>0.5</v>
      </c>
      <c r="M655" s="64">
        <f t="shared" si="152"/>
        <v>4220.156969973</v>
      </c>
      <c r="O655" s="66">
        <v>2556</v>
      </c>
      <c r="P655" s="61">
        <f t="shared" si="157"/>
        <v>1.015</v>
      </c>
      <c r="Q655" s="61">
        <v>1.35</v>
      </c>
      <c r="R655" s="61">
        <v>1</v>
      </c>
      <c r="S655" s="61">
        <v>0</v>
      </c>
      <c r="T655" s="52">
        <f t="shared" si="153"/>
        <v>3502.359</v>
      </c>
      <c r="U655" s="62">
        <v>1.15</v>
      </c>
      <c r="V655" s="61">
        <v>0.81</v>
      </c>
      <c r="W655" s="61">
        <v>1.64</v>
      </c>
      <c r="X655" s="55">
        <f t="shared" si="154"/>
        <v>2.3284</v>
      </c>
      <c r="Y655" s="62">
        <v>0.9</v>
      </c>
      <c r="Z655" s="57">
        <v>0.5</v>
      </c>
      <c r="AA655" s="64">
        <f t="shared" si="155"/>
        <v>4220.156969973</v>
      </c>
    </row>
    <row r="656" customHeight="1" spans="1:27">
      <c r="A656" s="66">
        <v>2556</v>
      </c>
      <c r="B656" s="61">
        <f t="shared" si="156"/>
        <v>1.015</v>
      </c>
      <c r="C656" s="61">
        <v>1.35</v>
      </c>
      <c r="D656" s="61">
        <v>1</v>
      </c>
      <c r="E656" s="61">
        <v>0</v>
      </c>
      <c r="F656" s="52">
        <f t="shared" si="150"/>
        <v>3502.359</v>
      </c>
      <c r="G656" s="62">
        <v>1.15</v>
      </c>
      <c r="H656" s="61">
        <v>0.81</v>
      </c>
      <c r="I656" s="61">
        <v>1.64</v>
      </c>
      <c r="J656" s="55">
        <f t="shared" si="151"/>
        <v>2.3284</v>
      </c>
      <c r="K656" s="62">
        <v>0.9</v>
      </c>
      <c r="L656" s="57">
        <v>0.5</v>
      </c>
      <c r="M656" s="64">
        <f t="shared" si="152"/>
        <v>4220.156969973</v>
      </c>
      <c r="O656" s="66">
        <v>2556</v>
      </c>
      <c r="P656" s="61">
        <f t="shared" si="157"/>
        <v>1.015</v>
      </c>
      <c r="Q656" s="61">
        <v>1.35</v>
      </c>
      <c r="R656" s="61">
        <v>1</v>
      </c>
      <c r="S656" s="61">
        <v>0</v>
      </c>
      <c r="T656" s="52">
        <f t="shared" si="153"/>
        <v>3502.359</v>
      </c>
      <c r="U656" s="62">
        <v>1.15</v>
      </c>
      <c r="V656" s="61">
        <v>0.81</v>
      </c>
      <c r="W656" s="61">
        <v>1.64</v>
      </c>
      <c r="X656" s="55">
        <f t="shared" si="154"/>
        <v>2.3284</v>
      </c>
      <c r="Y656" s="62">
        <v>0.9</v>
      </c>
      <c r="Z656" s="57">
        <v>0.5</v>
      </c>
      <c r="AA656" s="64">
        <f t="shared" si="155"/>
        <v>4220.156969973</v>
      </c>
    </row>
    <row r="657" customHeight="1" spans="1:27">
      <c r="A657" s="67">
        <f>SUM(M636:M656)</f>
        <v>99709.9667235001</v>
      </c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9"/>
      <c r="O657" s="67">
        <f>SUM(AA636:AA656)</f>
        <v>99709.9667235001</v>
      </c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9"/>
    </row>
    <row r="658" customHeight="1" spans="1:27">
      <c r="A658" s="67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9"/>
      <c r="O658" s="67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9"/>
    </row>
    <row r="659" customHeight="1" spans="1:27">
      <c r="A659" s="70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2"/>
      <c r="O659" s="70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2"/>
    </row>
  </sheetData>
  <mergeCells count="526">
    <mergeCell ref="A12:F12"/>
    <mergeCell ref="G12:J12"/>
    <mergeCell ref="K12:L12"/>
    <mergeCell ref="O12:T12"/>
    <mergeCell ref="U12:X12"/>
    <mergeCell ref="Y12:Z12"/>
    <mergeCell ref="A34:F34"/>
    <mergeCell ref="G34:J34"/>
    <mergeCell ref="K34:L34"/>
    <mergeCell ref="O34:T34"/>
    <mergeCell ref="U34:X34"/>
    <mergeCell ref="Y34:Z34"/>
    <mergeCell ref="A54:F54"/>
    <mergeCell ref="G54:J54"/>
    <mergeCell ref="K54:L54"/>
    <mergeCell ref="O54:T54"/>
    <mergeCell ref="U54:X54"/>
    <mergeCell ref="Y54:Z54"/>
    <mergeCell ref="A84:F84"/>
    <mergeCell ref="G84:J84"/>
    <mergeCell ref="K84:L84"/>
    <mergeCell ref="O84:T84"/>
    <mergeCell ref="U84:X84"/>
    <mergeCell ref="Y84:Z84"/>
    <mergeCell ref="A125:F125"/>
    <mergeCell ref="G125:J125"/>
    <mergeCell ref="K125:L125"/>
    <mergeCell ref="O125:T125"/>
    <mergeCell ref="U125:X125"/>
    <mergeCell ref="Y125:Z125"/>
    <mergeCell ref="A147:F147"/>
    <mergeCell ref="G147:J147"/>
    <mergeCell ref="K147:L147"/>
    <mergeCell ref="O147:T147"/>
    <mergeCell ref="U147:X147"/>
    <mergeCell ref="Y147:Z147"/>
    <mergeCell ref="A167:F167"/>
    <mergeCell ref="G167:J167"/>
    <mergeCell ref="K167:L167"/>
    <mergeCell ref="O167:T167"/>
    <mergeCell ref="U167:X167"/>
    <mergeCell ref="Y167:Z167"/>
    <mergeCell ref="A211:F211"/>
    <mergeCell ref="G211:J211"/>
    <mergeCell ref="K211:L211"/>
    <mergeCell ref="O211:T211"/>
    <mergeCell ref="U211:X211"/>
    <mergeCell ref="Y211:Z211"/>
    <mergeCell ref="A233:F233"/>
    <mergeCell ref="G233:J233"/>
    <mergeCell ref="K233:L233"/>
    <mergeCell ref="O233:T233"/>
    <mergeCell ref="U233:X233"/>
    <mergeCell ref="Y233:Z233"/>
    <mergeCell ref="A253:F253"/>
    <mergeCell ref="G253:J253"/>
    <mergeCell ref="K253:L253"/>
    <mergeCell ref="O253:T253"/>
    <mergeCell ref="U253:X253"/>
    <mergeCell ref="Y253:Z253"/>
    <mergeCell ref="A294:F294"/>
    <mergeCell ref="G294:J294"/>
    <mergeCell ref="K294:L294"/>
    <mergeCell ref="O294:T294"/>
    <mergeCell ref="U294:X294"/>
    <mergeCell ref="Y294:Z294"/>
    <mergeCell ref="A316:F316"/>
    <mergeCell ref="G316:J316"/>
    <mergeCell ref="K316:L316"/>
    <mergeCell ref="O316:T316"/>
    <mergeCell ref="U316:X316"/>
    <mergeCell ref="Y316:Z316"/>
    <mergeCell ref="A336:F336"/>
    <mergeCell ref="G336:J336"/>
    <mergeCell ref="K336:L336"/>
    <mergeCell ref="O336:T336"/>
    <mergeCell ref="U336:X336"/>
    <mergeCell ref="Y336:Z336"/>
    <mergeCell ref="A349:F349"/>
    <mergeCell ref="G349:J349"/>
    <mergeCell ref="K349:L349"/>
    <mergeCell ref="O349:T349"/>
    <mergeCell ref="U349:X349"/>
    <mergeCell ref="Y349:Z349"/>
    <mergeCell ref="A391:F391"/>
    <mergeCell ref="G391:J391"/>
    <mergeCell ref="K391:L391"/>
    <mergeCell ref="O391:T391"/>
    <mergeCell ref="U391:X391"/>
    <mergeCell ref="Y391:Z391"/>
    <mergeCell ref="A413:F413"/>
    <mergeCell ref="G413:J413"/>
    <mergeCell ref="K413:L413"/>
    <mergeCell ref="O413:T413"/>
    <mergeCell ref="U413:X413"/>
    <mergeCell ref="Y413:Z413"/>
    <mergeCell ref="A433:F433"/>
    <mergeCell ref="G433:J433"/>
    <mergeCell ref="K433:L433"/>
    <mergeCell ref="O433:T433"/>
    <mergeCell ref="U433:X433"/>
    <mergeCell ref="Y433:Z433"/>
    <mergeCell ref="A477:F477"/>
    <mergeCell ref="G477:J477"/>
    <mergeCell ref="K477:L477"/>
    <mergeCell ref="O477:T477"/>
    <mergeCell ref="U477:X477"/>
    <mergeCell ref="Y477:Z477"/>
    <mergeCell ref="A499:F499"/>
    <mergeCell ref="G499:J499"/>
    <mergeCell ref="K499:L499"/>
    <mergeCell ref="O499:T499"/>
    <mergeCell ref="U499:X499"/>
    <mergeCell ref="Y499:Z499"/>
    <mergeCell ref="A519:F519"/>
    <mergeCell ref="G519:J519"/>
    <mergeCell ref="K519:L519"/>
    <mergeCell ref="O519:T519"/>
    <mergeCell ref="U519:X519"/>
    <mergeCell ref="Y519:Z519"/>
    <mergeCell ref="A563:F563"/>
    <mergeCell ref="G563:J563"/>
    <mergeCell ref="K563:L563"/>
    <mergeCell ref="O563:T563"/>
    <mergeCell ref="U563:X563"/>
    <mergeCell ref="Y563:Z563"/>
    <mergeCell ref="A585:F585"/>
    <mergeCell ref="G585:J585"/>
    <mergeCell ref="K585:L585"/>
    <mergeCell ref="O585:T585"/>
    <mergeCell ref="U585:X585"/>
    <mergeCell ref="Y585:Z585"/>
    <mergeCell ref="A605:F605"/>
    <mergeCell ref="G605:J605"/>
    <mergeCell ref="K605:L605"/>
    <mergeCell ref="O605:T605"/>
    <mergeCell ref="U605:X605"/>
    <mergeCell ref="Y605:Z605"/>
    <mergeCell ref="A634:F634"/>
    <mergeCell ref="G634:J634"/>
    <mergeCell ref="K634:L634"/>
    <mergeCell ref="O634:T634"/>
    <mergeCell ref="U634:X634"/>
    <mergeCell ref="Y634:Z634"/>
    <mergeCell ref="M12:M13"/>
    <mergeCell ref="M34:M35"/>
    <mergeCell ref="M54:M55"/>
    <mergeCell ref="M84:M85"/>
    <mergeCell ref="M125:M126"/>
    <mergeCell ref="M147:M148"/>
    <mergeCell ref="M167:M168"/>
    <mergeCell ref="M211:M212"/>
    <mergeCell ref="M233:M234"/>
    <mergeCell ref="M253:M254"/>
    <mergeCell ref="M294:M295"/>
    <mergeCell ref="M316:M317"/>
    <mergeCell ref="M336:M337"/>
    <mergeCell ref="M349:M350"/>
    <mergeCell ref="M391:M392"/>
    <mergeCell ref="M413:M414"/>
    <mergeCell ref="M433:M434"/>
    <mergeCell ref="M477:M478"/>
    <mergeCell ref="M499:M500"/>
    <mergeCell ref="M519:M520"/>
    <mergeCell ref="M563:M564"/>
    <mergeCell ref="M585:M586"/>
    <mergeCell ref="M605:M606"/>
    <mergeCell ref="M634:M635"/>
    <mergeCell ref="AA12:AA13"/>
    <mergeCell ref="AA34:AA35"/>
    <mergeCell ref="AA54:AA55"/>
    <mergeCell ref="AA84:AA85"/>
    <mergeCell ref="AA125:AA126"/>
    <mergeCell ref="AA147:AA148"/>
    <mergeCell ref="AA167:AA168"/>
    <mergeCell ref="AA211:AA212"/>
    <mergeCell ref="AA233:AA234"/>
    <mergeCell ref="AA253:AA254"/>
    <mergeCell ref="AA294:AA295"/>
    <mergeCell ref="AA316:AA317"/>
    <mergeCell ref="AA336:AA337"/>
    <mergeCell ref="AA349:AA350"/>
    <mergeCell ref="AA391:AA392"/>
    <mergeCell ref="AA413:AA414"/>
    <mergeCell ref="AA433:AA434"/>
    <mergeCell ref="AA477:AA478"/>
    <mergeCell ref="AA499:AA500"/>
    <mergeCell ref="AA519:AA520"/>
    <mergeCell ref="AA563:AA564"/>
    <mergeCell ref="AA585:AA586"/>
    <mergeCell ref="AA605:AA606"/>
    <mergeCell ref="AA634:AA635"/>
    <mergeCell ref="A1:E3"/>
    <mergeCell ref="F1:M3"/>
    <mergeCell ref="A4:B6"/>
    <mergeCell ref="O4:P6"/>
    <mergeCell ref="C4:E6"/>
    <mergeCell ref="F4:G5"/>
    <mergeCell ref="H4:I5"/>
    <mergeCell ref="J4:K5"/>
    <mergeCell ref="L4:M5"/>
    <mergeCell ref="T4:U5"/>
    <mergeCell ref="V4:W5"/>
    <mergeCell ref="X4:Y5"/>
    <mergeCell ref="Z4:AA5"/>
    <mergeCell ref="F6:G7"/>
    <mergeCell ref="H6:I7"/>
    <mergeCell ref="J6:K7"/>
    <mergeCell ref="T6:U7"/>
    <mergeCell ref="V6:W7"/>
    <mergeCell ref="X6:Y7"/>
    <mergeCell ref="L6:M9"/>
    <mergeCell ref="Z6:AA9"/>
    <mergeCell ref="A7:B9"/>
    <mergeCell ref="O7:P9"/>
    <mergeCell ref="C7:E9"/>
    <mergeCell ref="F8:G9"/>
    <mergeCell ref="H8:I9"/>
    <mergeCell ref="J8:K9"/>
    <mergeCell ref="T8:U9"/>
    <mergeCell ref="V8:W9"/>
    <mergeCell ref="X8:Y9"/>
    <mergeCell ref="A10:M11"/>
    <mergeCell ref="A29:M31"/>
    <mergeCell ref="A32:M33"/>
    <mergeCell ref="A49:M51"/>
    <mergeCell ref="A52:M53"/>
    <mergeCell ref="A79:M81"/>
    <mergeCell ref="A82:M83"/>
    <mergeCell ref="A107:M109"/>
    <mergeCell ref="O1:S3"/>
    <mergeCell ref="T1:AA3"/>
    <mergeCell ref="Q4:S6"/>
    <mergeCell ref="Q7:S9"/>
    <mergeCell ref="O10:AA11"/>
    <mergeCell ref="O29:AA31"/>
    <mergeCell ref="O32:AA33"/>
    <mergeCell ref="O49:AA51"/>
    <mergeCell ref="O52:AA53"/>
    <mergeCell ref="O79:AA81"/>
    <mergeCell ref="O82:AA83"/>
    <mergeCell ref="O107:AA109"/>
    <mergeCell ref="A114:E116"/>
    <mergeCell ref="F114:M116"/>
    <mergeCell ref="A117:B119"/>
    <mergeCell ref="O117:P119"/>
    <mergeCell ref="C117:E119"/>
    <mergeCell ref="F117:G118"/>
    <mergeCell ref="H117:I118"/>
    <mergeCell ref="J117:K118"/>
    <mergeCell ref="L117:M118"/>
    <mergeCell ref="T117:U118"/>
    <mergeCell ref="V117:W118"/>
    <mergeCell ref="X117:Y118"/>
    <mergeCell ref="Z117:AA118"/>
    <mergeCell ref="F119:G120"/>
    <mergeCell ref="H119:I120"/>
    <mergeCell ref="J119:K120"/>
    <mergeCell ref="T119:U120"/>
    <mergeCell ref="V119:W120"/>
    <mergeCell ref="X119:Y120"/>
    <mergeCell ref="L119:M122"/>
    <mergeCell ref="Z119:AA122"/>
    <mergeCell ref="A120:B122"/>
    <mergeCell ref="O120:P122"/>
    <mergeCell ref="C120:E122"/>
    <mergeCell ref="F121:G122"/>
    <mergeCell ref="H121:I122"/>
    <mergeCell ref="J121:K122"/>
    <mergeCell ref="T121:U122"/>
    <mergeCell ref="V121:W122"/>
    <mergeCell ref="X121:Y122"/>
    <mergeCell ref="A123:M124"/>
    <mergeCell ref="A142:M144"/>
    <mergeCell ref="A145:M146"/>
    <mergeCell ref="A162:M164"/>
    <mergeCell ref="A165:M166"/>
    <mergeCell ref="A192:M194"/>
    <mergeCell ref="O114:S116"/>
    <mergeCell ref="T114:AA116"/>
    <mergeCell ref="Q117:S119"/>
    <mergeCell ref="Q120:S122"/>
    <mergeCell ref="O123:AA124"/>
    <mergeCell ref="O142:AA144"/>
    <mergeCell ref="O145:AA146"/>
    <mergeCell ref="O162:AA164"/>
    <mergeCell ref="O165:AA166"/>
    <mergeCell ref="O192:AA194"/>
    <mergeCell ref="A200:E202"/>
    <mergeCell ref="F200:M202"/>
    <mergeCell ref="A203:B205"/>
    <mergeCell ref="O203:P205"/>
    <mergeCell ref="C203:E205"/>
    <mergeCell ref="F203:G204"/>
    <mergeCell ref="H203:I204"/>
    <mergeCell ref="J203:K204"/>
    <mergeCell ref="L203:M204"/>
    <mergeCell ref="T203:U204"/>
    <mergeCell ref="V203:W204"/>
    <mergeCell ref="X203:Y204"/>
    <mergeCell ref="Z203:AA204"/>
    <mergeCell ref="F205:G206"/>
    <mergeCell ref="H205:I206"/>
    <mergeCell ref="J205:K206"/>
    <mergeCell ref="T205:U206"/>
    <mergeCell ref="V205:W206"/>
    <mergeCell ref="X205:Y206"/>
    <mergeCell ref="L205:M208"/>
    <mergeCell ref="Z205:AA208"/>
    <mergeCell ref="A206:B208"/>
    <mergeCell ref="O206:P208"/>
    <mergeCell ref="C206:E208"/>
    <mergeCell ref="F207:G208"/>
    <mergeCell ref="H207:I208"/>
    <mergeCell ref="J207:K208"/>
    <mergeCell ref="T207:U208"/>
    <mergeCell ref="V207:W208"/>
    <mergeCell ref="X207:Y208"/>
    <mergeCell ref="A209:M210"/>
    <mergeCell ref="A228:M230"/>
    <mergeCell ref="A231:M232"/>
    <mergeCell ref="A248:M250"/>
    <mergeCell ref="A251:M252"/>
    <mergeCell ref="A278:M280"/>
    <mergeCell ref="O200:S202"/>
    <mergeCell ref="T200:AA202"/>
    <mergeCell ref="Q203:S205"/>
    <mergeCell ref="Q206:S208"/>
    <mergeCell ref="O209:AA210"/>
    <mergeCell ref="O228:AA230"/>
    <mergeCell ref="O231:AA232"/>
    <mergeCell ref="O248:AA250"/>
    <mergeCell ref="O251:AA252"/>
    <mergeCell ref="O278:AA280"/>
    <mergeCell ref="A283:E285"/>
    <mergeCell ref="F283:M285"/>
    <mergeCell ref="A286:B288"/>
    <mergeCell ref="O286:P288"/>
    <mergeCell ref="C286:E288"/>
    <mergeCell ref="F286:G287"/>
    <mergeCell ref="H286:I287"/>
    <mergeCell ref="J286:K287"/>
    <mergeCell ref="L286:M287"/>
    <mergeCell ref="T286:U287"/>
    <mergeCell ref="V286:W287"/>
    <mergeCell ref="X286:Y287"/>
    <mergeCell ref="Z286:AA287"/>
    <mergeCell ref="F288:G289"/>
    <mergeCell ref="H288:I289"/>
    <mergeCell ref="J288:K289"/>
    <mergeCell ref="T288:U289"/>
    <mergeCell ref="V288:W289"/>
    <mergeCell ref="X288:Y289"/>
    <mergeCell ref="L288:M291"/>
    <mergeCell ref="Z288:AA291"/>
    <mergeCell ref="A289:B291"/>
    <mergeCell ref="O289:P291"/>
    <mergeCell ref="C289:E291"/>
    <mergeCell ref="F290:G291"/>
    <mergeCell ref="H290:I291"/>
    <mergeCell ref="J290:K291"/>
    <mergeCell ref="T290:U291"/>
    <mergeCell ref="V290:W291"/>
    <mergeCell ref="X290:Y291"/>
    <mergeCell ref="A292:M293"/>
    <mergeCell ref="A311:M313"/>
    <mergeCell ref="A314:M315"/>
    <mergeCell ref="A331:M333"/>
    <mergeCell ref="A334:M335"/>
    <mergeCell ref="A344:M346"/>
    <mergeCell ref="A347:M348"/>
    <mergeCell ref="A372:M374"/>
    <mergeCell ref="O283:S285"/>
    <mergeCell ref="T283:AA285"/>
    <mergeCell ref="Q286:S288"/>
    <mergeCell ref="Q289:S291"/>
    <mergeCell ref="O292:AA293"/>
    <mergeCell ref="O311:AA313"/>
    <mergeCell ref="O314:AA315"/>
    <mergeCell ref="O331:AA333"/>
    <mergeCell ref="O334:AA335"/>
    <mergeCell ref="O344:AA346"/>
    <mergeCell ref="O347:AA348"/>
    <mergeCell ref="O372:AA374"/>
    <mergeCell ref="A380:E382"/>
    <mergeCell ref="F380:M382"/>
    <mergeCell ref="A383:B385"/>
    <mergeCell ref="O383:P385"/>
    <mergeCell ref="C383:E385"/>
    <mergeCell ref="F383:G384"/>
    <mergeCell ref="H383:I384"/>
    <mergeCell ref="J383:K384"/>
    <mergeCell ref="L383:M384"/>
    <mergeCell ref="T383:U384"/>
    <mergeCell ref="V383:W384"/>
    <mergeCell ref="X383:Y384"/>
    <mergeCell ref="Z383:AA384"/>
    <mergeCell ref="F385:G386"/>
    <mergeCell ref="H385:I386"/>
    <mergeCell ref="J385:K386"/>
    <mergeCell ref="T385:U386"/>
    <mergeCell ref="V385:W386"/>
    <mergeCell ref="X385:Y386"/>
    <mergeCell ref="L385:M388"/>
    <mergeCell ref="Z385:AA388"/>
    <mergeCell ref="A386:B388"/>
    <mergeCell ref="O386:P388"/>
    <mergeCell ref="C386:E388"/>
    <mergeCell ref="F387:G388"/>
    <mergeCell ref="H387:I388"/>
    <mergeCell ref="J387:K388"/>
    <mergeCell ref="T387:U388"/>
    <mergeCell ref="V387:W388"/>
    <mergeCell ref="X387:Y388"/>
    <mergeCell ref="A389:M390"/>
    <mergeCell ref="A408:M410"/>
    <mergeCell ref="A411:M412"/>
    <mergeCell ref="A428:M430"/>
    <mergeCell ref="A431:M432"/>
    <mergeCell ref="A460:M462"/>
    <mergeCell ref="O380:S382"/>
    <mergeCell ref="T380:AA382"/>
    <mergeCell ref="Q383:S385"/>
    <mergeCell ref="Q386:S388"/>
    <mergeCell ref="O389:AA390"/>
    <mergeCell ref="O408:AA410"/>
    <mergeCell ref="O411:AA412"/>
    <mergeCell ref="O428:AA430"/>
    <mergeCell ref="O431:AA432"/>
    <mergeCell ref="O460:AA462"/>
    <mergeCell ref="A466:E468"/>
    <mergeCell ref="F466:M468"/>
    <mergeCell ref="O466:S468"/>
    <mergeCell ref="T466:AA468"/>
    <mergeCell ref="A469:B471"/>
    <mergeCell ref="O469:P471"/>
    <mergeCell ref="C469:E471"/>
    <mergeCell ref="F469:G470"/>
    <mergeCell ref="H469:I470"/>
    <mergeCell ref="J469:K470"/>
    <mergeCell ref="L469:M470"/>
    <mergeCell ref="T469:U470"/>
    <mergeCell ref="V469:W470"/>
    <mergeCell ref="X469:Y470"/>
    <mergeCell ref="Z469:AA470"/>
    <mergeCell ref="Q469:S471"/>
    <mergeCell ref="F471:G472"/>
    <mergeCell ref="H471:I472"/>
    <mergeCell ref="J471:K472"/>
    <mergeCell ref="T471:U472"/>
    <mergeCell ref="V471:W472"/>
    <mergeCell ref="X471:Y472"/>
    <mergeCell ref="L471:M474"/>
    <mergeCell ref="Z471:AA474"/>
    <mergeCell ref="A472:B474"/>
    <mergeCell ref="O472:P474"/>
    <mergeCell ref="C472:E474"/>
    <mergeCell ref="Q472:S474"/>
    <mergeCell ref="F473:G474"/>
    <mergeCell ref="H473:I474"/>
    <mergeCell ref="J473:K474"/>
    <mergeCell ref="T473:U474"/>
    <mergeCell ref="V473:W474"/>
    <mergeCell ref="X473:Y474"/>
    <mergeCell ref="A475:M476"/>
    <mergeCell ref="O475:AA476"/>
    <mergeCell ref="A494:M496"/>
    <mergeCell ref="O494:AA496"/>
    <mergeCell ref="A497:M498"/>
    <mergeCell ref="O497:AA498"/>
    <mergeCell ref="A514:M516"/>
    <mergeCell ref="O514:AA516"/>
    <mergeCell ref="A517:M518"/>
    <mergeCell ref="O517:AA518"/>
    <mergeCell ref="A546:M548"/>
    <mergeCell ref="O546:AA548"/>
    <mergeCell ref="A552:E554"/>
    <mergeCell ref="F552:M554"/>
    <mergeCell ref="A555:B557"/>
    <mergeCell ref="O555:P557"/>
    <mergeCell ref="C555:E557"/>
    <mergeCell ref="F555:G556"/>
    <mergeCell ref="H555:I556"/>
    <mergeCell ref="J555:K556"/>
    <mergeCell ref="L555:M556"/>
    <mergeCell ref="T555:U556"/>
    <mergeCell ref="V555:W556"/>
    <mergeCell ref="X555:Y556"/>
    <mergeCell ref="Z555:AA556"/>
    <mergeCell ref="F557:G558"/>
    <mergeCell ref="H557:I558"/>
    <mergeCell ref="J557:K558"/>
    <mergeCell ref="T557:U558"/>
    <mergeCell ref="V557:W558"/>
    <mergeCell ref="X557:Y558"/>
    <mergeCell ref="L557:M560"/>
    <mergeCell ref="Z557:AA560"/>
    <mergeCell ref="A558:B560"/>
    <mergeCell ref="O558:P560"/>
    <mergeCell ref="C558:E560"/>
    <mergeCell ref="F559:G560"/>
    <mergeCell ref="H559:I560"/>
    <mergeCell ref="J559:K560"/>
    <mergeCell ref="T559:U560"/>
    <mergeCell ref="V559:W560"/>
    <mergeCell ref="X559:Y560"/>
    <mergeCell ref="A561:M562"/>
    <mergeCell ref="A580:M582"/>
    <mergeCell ref="A583:M584"/>
    <mergeCell ref="A600:M602"/>
    <mergeCell ref="A603:M604"/>
    <mergeCell ref="A629:M631"/>
    <mergeCell ref="A632:M633"/>
    <mergeCell ref="A657:M659"/>
    <mergeCell ref="O552:S554"/>
    <mergeCell ref="T552:AA554"/>
    <mergeCell ref="Q555:S557"/>
    <mergeCell ref="Q558:S560"/>
    <mergeCell ref="O561:AA562"/>
    <mergeCell ref="O580:AA582"/>
    <mergeCell ref="O583:AA584"/>
    <mergeCell ref="O600:AA602"/>
    <mergeCell ref="O603:AA604"/>
    <mergeCell ref="O629:AA631"/>
    <mergeCell ref="O632:AA633"/>
    <mergeCell ref="O657:AA65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配队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2026-02-10T18:01:35Z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4C27E7DF3AFD43C4BEEF21F90BFE6D35_12</vt:lpwstr>
  </property>
  <property fmtid="{D5CDD505-2E9C-101B-9397-08002B2CF9AE}" pid="4" name="CalculationRule">
    <vt:i4>0</vt:i4>
  </property>
</Properties>
</file>